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65521" windowWidth="14025" windowHeight="13575" activeTab="1"/>
  </bookViews>
  <sheets>
    <sheet name="Character" sheetId="1" r:id="rId1"/>
    <sheet name="Purchases" sheetId="2" r:id="rId2"/>
    <sheet name="Reference" sheetId="3" r:id="rId3"/>
    <sheet name="Calculations" sheetId="4" r:id="rId4"/>
  </sheets>
  <definedNames>
    <definedName name="Attribute_Bonus">'Reference'!$M$2:$P$26</definedName>
    <definedName name="Attribute_Points">'Reference'!$N$28</definedName>
    <definedName name="Feature_Costs">'Reference'!$A$3:$B$82</definedName>
    <definedName name="Feature_Values">'Purchases'!$A$1:$BL$128</definedName>
    <definedName name="No_Skill_Penalty">'Reference'!$N$29</definedName>
    <definedName name="Purchased_Attributes">'Purchases'!$A$4:$G$9</definedName>
    <definedName name="Size_Modifier">'Reference'!$R$2:$S$10</definedName>
    <definedName name="Skill_Costs">'Reference'!$D$3:$G$31</definedName>
    <definedName name="Spending_Limits">'Reference'!$I$3:$K$6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4 HP
3 save bonuses
1 armor or weapon proficiency
1 proficiency with simple unarmed attacks
5 skills at 1st
3 additional skill ranks</t>
        </r>
      </text>
    </comment>
    <comment ref="H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K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N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Q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T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W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Z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C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F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I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L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O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R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U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AX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A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D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
1 mundane power</t>
        </r>
      </text>
    </comment>
    <comment ref="BG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BJ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2 HP
1 save bonuses
2 skill ranks</t>
        </r>
      </text>
    </comment>
    <comment ref="A2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 
BAB 1+</t>
        </r>
      </text>
    </comment>
    <comment ref="A2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2+
Dexterity 12+</t>
        </r>
      </text>
    </comment>
    <comment ref="A3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Dexterity: 12+
</t>
        </r>
      </text>
    </comment>
    <comment ref="A3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Intelligence 12+
</t>
        </r>
        <r>
          <rPr>
            <b/>
            <sz val="9"/>
            <rFont val="Tahoma"/>
            <family val="2"/>
          </rPr>
          <t>Adjust spending!</t>
        </r>
      </text>
    </comment>
    <comment ref="A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6+ for each rank
Grants:
+1 BAB in new attack</t>
        </r>
      </text>
    </comment>
    <comment ref="A4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One ranged proficiency
</t>
        </r>
      </text>
    </comment>
    <comment ref="A4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Shield Proficiency
</t>
        </r>
      </text>
    </comment>
    <comment ref="A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 12+
</t>
        </r>
      </text>
    </comment>
    <comment ref="A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Survival 3+</t>
        </r>
      </text>
    </comment>
    <comment ref="A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Dexterity 12+</t>
        </r>
      </text>
    </comment>
    <comment ref="A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1+
Weapon Proficiency</t>
        </r>
      </text>
    </comment>
    <comment ref="A5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BAB 2+
Weapon Focus</t>
        </r>
      </text>
    </comment>
    <comment ref="A54" authorId="0">
      <text>
        <r>
          <rPr>
            <b/>
            <sz val="9"/>
            <rFont val="Tahoma"/>
            <family val="2"/>
          </rPr>
          <t xml:space="preserve">Mark A. Thomas
</t>
        </r>
        <r>
          <rPr>
            <sz val="9"/>
            <rFont val="Tahoma"/>
            <family val="2"/>
          </rPr>
          <t>Limit:
(char level + 1) / 2</t>
        </r>
      </text>
    </comment>
    <comment ref="A5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7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Limit:
(char level + 1) / 2</t>
        </r>
      </text>
    </comment>
    <comment ref="A87" authorId="0">
      <text>
        <r>
          <rPr>
            <b/>
            <sz val="9"/>
            <rFont val="Tahoma"/>
            <family val="2"/>
          </rPr>
          <t>Mark A. Thomas:</t>
        </r>
        <r>
          <rPr>
            <sz val="9"/>
            <rFont val="Tahoma"/>
            <family val="2"/>
          </rPr>
          <t xml:space="preserve">
Requirements:
11+ Strength
1 BAB / level
Max 1 / character level</t>
        </r>
      </text>
    </comment>
    <comment ref="A8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Maximum value:
Martial Adept level plus highest attribute bonus among Strength, Dexterity and Constitution</t>
        </r>
      </text>
    </comment>
    <comment ref="A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3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Dexterity 12+</t>
        </r>
      </text>
    </comment>
    <comment ref="A3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
Strength 12+</t>
        </r>
      </text>
    </comment>
    <comment ref="A1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Note that this calculation is odd because of the wisdom bonus spells granted by priesthood. Because attributes can change this must be calculated level by level.</t>
        </r>
      </text>
    </comment>
    <comment ref="A3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Requires:
Constitution: 12+
Bonus automatically added</t>
        </r>
      </text>
    </comment>
    <comment ref="A37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Requires:
Wisdom 12+
Bonus automatically added</t>
        </r>
      </text>
    </comment>
    <comment ref="A3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Requires:
Dexterity 12+
Bonus automatically added</t>
        </r>
      </text>
    </comment>
    <comment ref="A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0"/>
          </rPr>
          <t xml:space="preserve">
Requires:
Strength 12+</t>
        </r>
      </text>
    </comment>
    <comment ref="A1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Add or subtract CP directly with the marked cell.
Known Adjustments:
Linguist + Language skill purchase</t>
        </r>
      </text>
    </comment>
    <comment ref="A43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Requires Alchemy 2+
</t>
        </r>
      </text>
    </comment>
    <comment ref="A2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Requires: 
Wizard Adept 1+
or
Priesthood 1+</t>
        </r>
      </text>
    </comment>
    <comment ref="A9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Craft / Int Profession</t>
        </r>
      </text>
    </comment>
    <comment ref="A112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Knowledge / Int
</t>
        </r>
      </text>
    </comment>
  </commentList>
</comments>
</file>

<file path=xl/sharedStrings.xml><?xml version="1.0" encoding="utf-8"?>
<sst xmlns="http://schemas.openxmlformats.org/spreadsheetml/2006/main" count="530" uniqueCount="205">
  <si>
    <t>Item</t>
  </si>
  <si>
    <t>Cost</t>
  </si>
  <si>
    <t>Attribute</t>
  </si>
  <si>
    <t>Strength</t>
  </si>
  <si>
    <t>Wisdom</t>
  </si>
  <si>
    <t>Intelligence</t>
  </si>
  <si>
    <t>Constitution</t>
  </si>
  <si>
    <t>Dexterity</t>
  </si>
  <si>
    <t>Charisma</t>
  </si>
  <si>
    <t>Will Save</t>
  </si>
  <si>
    <t>Reflex Save</t>
  </si>
  <si>
    <t>Fortitude Save</t>
  </si>
  <si>
    <t>Hit Point</t>
  </si>
  <si>
    <t>BAB</t>
  </si>
  <si>
    <t>Appraise</t>
  </si>
  <si>
    <t>Bluff</t>
  </si>
  <si>
    <t>Concentration</t>
  </si>
  <si>
    <t>Decipher</t>
  </si>
  <si>
    <t>Diplomacy</t>
  </si>
  <si>
    <t>Disguise</t>
  </si>
  <si>
    <t>Forgery</t>
  </si>
  <si>
    <t>Gather Information</t>
  </si>
  <si>
    <t>Handle Animal</t>
  </si>
  <si>
    <t>Heal</t>
  </si>
  <si>
    <t>Intimidate</t>
  </si>
  <si>
    <t>Knowledge</t>
  </si>
  <si>
    <t>Language</t>
  </si>
  <si>
    <t>Perform</t>
  </si>
  <si>
    <t>Ride</t>
  </si>
  <si>
    <t>Sense Motive</t>
  </si>
  <si>
    <t>Sleight of Hand</t>
  </si>
  <si>
    <t>Spellcraft</t>
  </si>
  <si>
    <t>Survival</t>
  </si>
  <si>
    <t>Use Magical Device</t>
  </si>
  <si>
    <t>Int Craft/Profession</t>
  </si>
  <si>
    <t>Wis Craft/Profession</t>
  </si>
  <si>
    <t>Level</t>
  </si>
  <si>
    <t>Bonus</t>
  </si>
  <si>
    <t>Mana Point</t>
  </si>
  <si>
    <t>Chi Point</t>
  </si>
  <si>
    <t>Boon Point</t>
  </si>
  <si>
    <t>Psi Point</t>
  </si>
  <si>
    <t>Sorcerer Adept</t>
  </si>
  <si>
    <t>Wizard Adept</t>
  </si>
  <si>
    <t>Sorcerer's Spell</t>
  </si>
  <si>
    <t>Priesthood</t>
  </si>
  <si>
    <t>Animist</t>
  </si>
  <si>
    <t>Mental Adept</t>
  </si>
  <si>
    <t>Martial Adept</t>
  </si>
  <si>
    <t>Blind Fighting</t>
  </si>
  <si>
    <t>Combat Reflexes</t>
  </si>
  <si>
    <t>Dodge</t>
  </si>
  <si>
    <t>Linguist</t>
  </si>
  <si>
    <t>Multi-Attack</t>
  </si>
  <si>
    <t>Natural Athlete</t>
  </si>
  <si>
    <t>Point Blank Shot</t>
  </si>
  <si>
    <t>Sharp Witted</t>
  </si>
  <si>
    <t>Shield Mastery</t>
  </si>
  <si>
    <t>Sneak Attack</t>
  </si>
  <si>
    <t>Tracking</t>
  </si>
  <si>
    <t>Two-Weapon Fighting</t>
  </si>
  <si>
    <t>Weapon Focus</t>
  </si>
  <si>
    <t>Weapon Specialist</t>
  </si>
  <si>
    <t>Skills</t>
  </si>
  <si>
    <t>1st</t>
  </si>
  <si>
    <t>2nd</t>
  </si>
  <si>
    <t>3rd</t>
  </si>
  <si>
    <t>4th</t>
  </si>
  <si>
    <t>5th</t>
  </si>
  <si>
    <t>6th</t>
  </si>
  <si>
    <t>7th</t>
  </si>
  <si>
    <t>Original</t>
  </si>
  <si>
    <t>Current</t>
  </si>
  <si>
    <t>8th</t>
  </si>
  <si>
    <t>9th</t>
  </si>
  <si>
    <t>10th</t>
  </si>
  <si>
    <t>Light Armor Proficiency</t>
  </si>
  <si>
    <t>Medium Armor Proficiency</t>
  </si>
  <si>
    <t>Heavy Armor Proficiency</t>
  </si>
  <si>
    <t>Shield Proficiency</t>
  </si>
  <si>
    <t>Simple Weapon Proficiency</t>
  </si>
  <si>
    <t>Martial Weapon Proficiency</t>
  </si>
  <si>
    <t>Exotic Weapon Proficiency</t>
  </si>
  <si>
    <t>Attributes</t>
  </si>
  <si>
    <t>Free</t>
  </si>
  <si>
    <t>Paid</t>
  </si>
  <si>
    <t>Basics</t>
  </si>
  <si>
    <t>Saves</t>
  </si>
  <si>
    <t>Proficiencies</t>
  </si>
  <si>
    <t>Initial Values</t>
  </si>
  <si>
    <t>Revised</t>
  </si>
  <si>
    <t>Points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</si>
  <si>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</si>
  <si>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</si>
  <si>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</si>
  <si>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</si>
  <si>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</si>
  <si>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</si>
  <si>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</si>
  <si>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</si>
  <si>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</si>
  <si>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</si>
  <si>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Fort</t>
  </si>
  <si>
    <t>Reflex</t>
  </si>
  <si>
    <t>Will</t>
  </si>
  <si>
    <t>Melee</t>
  </si>
  <si>
    <t>Ranged</t>
  </si>
  <si>
    <t>BAB, Primary</t>
  </si>
  <si>
    <t>BAB, Secondary</t>
  </si>
  <si>
    <t>BAB, Tertiary</t>
  </si>
  <si>
    <t>Base</t>
  </si>
  <si>
    <t>Adjusted</t>
  </si>
  <si>
    <t>Mana</t>
  </si>
  <si>
    <t>HP</t>
  </si>
  <si>
    <t>Wizard Lore</t>
  </si>
  <si>
    <t>Sorcerer Spell</t>
  </si>
  <si>
    <t>Boon</t>
  </si>
  <si>
    <t>Chi</t>
  </si>
  <si>
    <t>Wizard Spell</t>
  </si>
  <si>
    <t>Arcane Distant Casting</t>
  </si>
  <si>
    <t>Arcane Empower Spell</t>
  </si>
  <si>
    <t>Arcane Enduring Spell</t>
  </si>
  <si>
    <t>Arcane Silent Casting</t>
  </si>
  <si>
    <t>Arcane Still Casting</t>
  </si>
  <si>
    <t>Spirit Binding</t>
  </si>
  <si>
    <t>Spirit Tap</t>
  </si>
  <si>
    <t>Divine Lore</t>
  </si>
  <si>
    <t>Divine Spell</t>
  </si>
  <si>
    <t>Divine Distant Casting</t>
  </si>
  <si>
    <t>Divine Silent Casting</t>
  </si>
  <si>
    <t>Divine Still Casting</t>
  </si>
  <si>
    <t>Divine Empower Spell</t>
  </si>
  <si>
    <t>Divine Enduring Spell</t>
  </si>
  <si>
    <t>Turn Undead</t>
  </si>
  <si>
    <t>Weapon Proficiencies</t>
  </si>
  <si>
    <t>Armor Proficiencies</t>
  </si>
  <si>
    <t>Spending Limits</t>
  </si>
  <si>
    <t>Limit</t>
  </si>
  <si>
    <t>Save</t>
  </si>
  <si>
    <t>Skill</t>
  </si>
  <si>
    <t>Delta</t>
  </si>
  <si>
    <t>Attribute Points</t>
  </si>
  <si>
    <t>Ranged Weapon Proficiency</t>
  </si>
  <si>
    <t>Melee Weapon Proficiency</t>
  </si>
  <si>
    <t>Int Bonus Skills</t>
  </si>
  <si>
    <t>Final</t>
  </si>
  <si>
    <t>No Skill Penalty</t>
  </si>
  <si>
    <t>No Training</t>
  </si>
  <si>
    <t>Attr Points</t>
  </si>
  <si>
    <t>Skill Spending</t>
  </si>
  <si>
    <t>Arcane Caster Level</t>
  </si>
  <si>
    <t>Divine Caster Level</t>
  </si>
  <si>
    <t>Arcane Familiar</t>
  </si>
  <si>
    <t>Arcane Flows</t>
  </si>
  <si>
    <t>Improved Bull Rush</t>
  </si>
  <si>
    <t>Improved Disarm</t>
  </si>
  <si>
    <t>Improved Sunder</t>
  </si>
  <si>
    <t>Improved Trip</t>
  </si>
  <si>
    <t>Total Sorcerer Spells</t>
  </si>
  <si>
    <t>Total Wizard Spells</t>
  </si>
  <si>
    <t>Total Divine Spells</t>
  </si>
  <si>
    <t xml:space="preserve">Total Kata Ranks </t>
  </si>
  <si>
    <t>Total Kata Ranks</t>
  </si>
  <si>
    <t>Great Fortitude</t>
  </si>
  <si>
    <t>Iron Will</t>
  </si>
  <si>
    <t>Lightning Reflexes</t>
  </si>
  <si>
    <t>Improved Grapple</t>
  </si>
  <si>
    <t>Loyal Spirits</t>
  </si>
  <si>
    <t>Spirit Friend</t>
  </si>
  <si>
    <t>Spirit Pet</t>
  </si>
  <si>
    <t>Acrobatics</t>
  </si>
  <si>
    <t>Athletics</t>
  </si>
  <si>
    <t>Perception</t>
  </si>
  <si>
    <t>Manipulate Device</t>
  </si>
  <si>
    <t>Stealth</t>
  </si>
  <si>
    <t>Sensitive Nature</t>
  </si>
  <si>
    <t>Mundane Powers</t>
  </si>
  <si>
    <t>Arcane Powers</t>
  </si>
  <si>
    <t>Divine Powers</t>
  </si>
  <si>
    <t>Physical Powers</t>
  </si>
  <si>
    <t>Adjustments</t>
  </si>
  <si>
    <t>Spending Tweaks</t>
  </si>
  <si>
    <t>Name</t>
  </si>
  <si>
    <t>Character Name</t>
  </si>
  <si>
    <t>CMB</t>
  </si>
  <si>
    <t>CMD</t>
  </si>
  <si>
    <t>Size</t>
  </si>
  <si>
    <t>Modifier</t>
  </si>
  <si>
    <t>Fine</t>
  </si>
  <si>
    <t>Diminutive</t>
  </si>
  <si>
    <t>Tiny</t>
  </si>
  <si>
    <t>Small</t>
  </si>
  <si>
    <t>Medium</t>
  </si>
  <si>
    <t>Large</t>
  </si>
  <si>
    <t>Huge</t>
  </si>
  <si>
    <t>Gargantuan</t>
  </si>
  <si>
    <t>Colossal</t>
  </si>
  <si>
    <t>Minor Prayers</t>
  </si>
  <si>
    <t>Cantrips</t>
  </si>
  <si>
    <t>Poisoner</t>
  </si>
  <si>
    <t>Alchemy</t>
  </si>
  <si>
    <t>Science</t>
  </si>
  <si>
    <t>Artificer's Touch</t>
  </si>
  <si>
    <t>Init</t>
  </si>
  <si>
    <t>Version 2.10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</si>
</sst>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2499700039625167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5" fillId="35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5" fillId="35" borderId="0" xfId="0" applyFont="1" applyFill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35" fillId="0" borderId="21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0" xfId="0" applyFill="1" applyAlignment="1">
      <alignment/>
    </xf>
    <xf numFmtId="0" fontId="38" fillId="33" borderId="1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0" fillId="4" borderId="27" xfId="0" applyFill="1" applyBorder="1" applyAlignment="1">
      <alignment horizontal="center"/>
    </xf>
    <xf numFmtId="0" fontId="35" fillId="35" borderId="2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33" borderId="0" xfId="0" applyFill="1" applyAlignment="1">
      <alignment horizontal="right"/>
    </xf>
    <xf numFmtId="0" fontId="35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5" fillId="35" borderId="11" xfId="0" applyFont="1" applyFill="1" applyBorder="1" applyAlignment="1">
      <alignment/>
    </xf>
    <xf numFmtId="0" fontId="35" fillId="34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5" fillId="0" borderId="0" xfId="0" applyFont="1" applyAlignment="1">
      <alignment/>
    </xf>
    <xf numFmtId="0" fontId="0" fillId="4" borderId="0" xfId="0" applyFill="1" applyAlignment="1">
      <alignment/>
    </xf>
    <xf numFmtId="49" fontId="35" fillId="4" borderId="0" xfId="0" applyNumberFormat="1" applyFont="1" applyFill="1" applyAlignment="1">
      <alignment horizontal="left"/>
    </xf>
    <xf numFmtId="49" fontId="35" fillId="33" borderId="0" xfId="0" applyNumberFormat="1" applyFont="1" applyFill="1" applyAlignment="1">
      <alignment/>
    </xf>
    <xf numFmtId="0" fontId="0" fillId="33" borderId="18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35" borderId="10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1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00B050"/>
      </font>
    </dxf>
    <dxf>
      <font>
        <color rgb="FF9C0006"/>
      </font>
    </dxf>
    <dxf>
      <font>
        <color rgb="FF9C0006"/>
      </font>
      <border/>
    </dxf>
    <dxf>
      <font>
        <color rgb="FF00B050"/>
      </font>
      <border/>
    </dxf>
    <dxf>
      <font>
        <b/>
        <i val="0"/>
        <color rgb="FFC0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8.7109375" style="9" customWidth="1"/>
    <col min="2" max="7" width="12.7109375" style="9" customWidth="1"/>
    <col min="8" max="8" width="9.140625" style="9" customWidth="1"/>
    <col min="9" max="9" width="22.7109375" style="9" customWidth="1"/>
    <col min="10" max="11" width="9.140625" style="11" customWidth="1"/>
    <col min="12" max="12" width="27.140625" style="11" customWidth="1"/>
    <col min="13" max="23" width="9.140625" style="11" customWidth="1"/>
    <col min="24" max="16384" width="9.140625" style="9" customWidth="1"/>
  </cols>
  <sheetData>
    <row r="1" spans="1:12" ht="15">
      <c r="A1" s="25" t="s">
        <v>182</v>
      </c>
      <c r="B1" s="99" t="s">
        <v>183</v>
      </c>
      <c r="C1" s="99"/>
      <c r="D1" s="99"/>
      <c r="E1" s="99"/>
      <c r="F1" s="99"/>
      <c r="G1" s="99"/>
      <c r="I1" s="100" t="str">
        <f>B1</f>
        <v>Character Name</v>
      </c>
      <c r="J1" s="100"/>
      <c r="K1" s="100"/>
      <c r="L1" s="100"/>
    </row>
    <row r="2" spans="1:2" ht="15">
      <c r="A2" s="97" t="s">
        <v>186</v>
      </c>
      <c r="B2" s="98" t="s">
        <v>192</v>
      </c>
    </row>
    <row r="3" spans="2:12" ht="15">
      <c r="B3" s="10" t="s">
        <v>3</v>
      </c>
      <c r="C3" s="10" t="s">
        <v>5</v>
      </c>
      <c r="D3" s="10" t="s">
        <v>4</v>
      </c>
      <c r="E3" s="10" t="s">
        <v>7</v>
      </c>
      <c r="F3" s="10" t="s">
        <v>6</v>
      </c>
      <c r="G3" s="10" t="s">
        <v>8</v>
      </c>
      <c r="I3" s="8" t="s">
        <v>177</v>
      </c>
      <c r="J3" s="9"/>
      <c r="L3" s="34" t="s">
        <v>176</v>
      </c>
    </row>
    <row r="4" spans="1:12" ht="15">
      <c r="A4" s="25" t="s">
        <v>71</v>
      </c>
      <c r="B4" s="29">
        <f aca="true" t="shared" si="0" ref="B4:G4">VLOOKUP(B3,Purchased_Attributes,3)</f>
        <v>10</v>
      </c>
      <c r="C4" s="29">
        <f t="shared" si="0"/>
        <v>10</v>
      </c>
      <c r="D4" s="29">
        <f t="shared" si="0"/>
        <v>10</v>
      </c>
      <c r="E4" s="29">
        <f t="shared" si="0"/>
        <v>10</v>
      </c>
      <c r="F4" s="29">
        <f t="shared" si="0"/>
        <v>10</v>
      </c>
      <c r="G4" s="29">
        <f t="shared" si="0"/>
        <v>10</v>
      </c>
      <c r="I4" s="7" t="s">
        <v>112</v>
      </c>
      <c r="J4" s="31">
        <f>Purchases!C53</f>
        <v>0</v>
      </c>
      <c r="L4" s="89" t="str">
        <f>IF(Purchases!C27&gt;0,CONCATENATE(Purchases!A27," [",Purchases!C27,"]"),"--")</f>
        <v>--</v>
      </c>
    </row>
    <row r="5" spans="1:12" ht="15">
      <c r="A5" s="25" t="s">
        <v>72</v>
      </c>
      <c r="B5" s="30">
        <f aca="true" t="shared" si="1" ref="B5:G5">VLOOKUP(B3,Purchased_Attributes,3)</f>
        <v>10</v>
      </c>
      <c r="C5" s="30">
        <f t="shared" si="1"/>
        <v>10</v>
      </c>
      <c r="D5" s="30">
        <f t="shared" si="1"/>
        <v>10</v>
      </c>
      <c r="E5" s="30">
        <f t="shared" si="1"/>
        <v>10</v>
      </c>
      <c r="F5" s="30">
        <f t="shared" si="1"/>
        <v>10</v>
      </c>
      <c r="G5" s="30">
        <f t="shared" si="1"/>
        <v>10</v>
      </c>
      <c r="I5" s="7" t="s">
        <v>43</v>
      </c>
      <c r="J5" s="31">
        <f>Purchases!C56</f>
        <v>0</v>
      </c>
      <c r="L5" s="90" t="str">
        <f>IF(Purchases!C28&gt;0,CONCATENATE(Purchases!A28," [",Purchases!C28,"]"),"--")</f>
        <v>--</v>
      </c>
    </row>
    <row r="6" spans="1:12" ht="15">
      <c r="A6" s="25" t="s">
        <v>37</v>
      </c>
      <c r="B6" s="30">
        <f aca="true" t="shared" si="2" ref="B6:G6">VLOOKUP(B5,Attribute_Bonus,2)</f>
        <v>0</v>
      </c>
      <c r="C6" s="30">
        <f t="shared" si="2"/>
        <v>0</v>
      </c>
      <c r="D6" s="30">
        <f t="shared" si="2"/>
        <v>0</v>
      </c>
      <c r="E6" s="30">
        <f t="shared" si="2"/>
        <v>0</v>
      </c>
      <c r="F6" s="30">
        <f t="shared" si="2"/>
        <v>0</v>
      </c>
      <c r="G6" s="30">
        <f t="shared" si="2"/>
        <v>0</v>
      </c>
      <c r="I6" s="7" t="s">
        <v>114</v>
      </c>
      <c r="J6" s="31">
        <f>Purchases!C57</f>
        <v>0</v>
      </c>
      <c r="L6" s="90" t="str">
        <f>IF(Purchases!C29&gt;0,CONCATENATE(Purchases!A29," [",Purchases!C29,"]"),"--")</f>
        <v>--</v>
      </c>
    </row>
    <row r="7" spans="1:12" ht="15">
      <c r="A7"/>
      <c r="B7"/>
      <c r="C7"/>
      <c r="D7"/>
      <c r="E7"/>
      <c r="F7"/>
      <c r="G7"/>
      <c r="I7" s="28" t="s">
        <v>118</v>
      </c>
      <c r="J7" s="31">
        <f>Purchases!C58</f>
        <v>0</v>
      </c>
      <c r="L7" s="90" t="str">
        <f>IF(Purchases!C30&gt;0,CONCATENATE(Purchases!A30," [",Purchases!C30,"]"),"--")</f>
        <v>--</v>
      </c>
    </row>
    <row r="8" spans="2:12" ht="15">
      <c r="B8" s="35" t="s">
        <v>110</v>
      </c>
      <c r="C8" s="35" t="s">
        <v>111</v>
      </c>
      <c r="I8" s="7" t="s">
        <v>42</v>
      </c>
      <c r="J8" s="31">
        <f>Purchases!C54</f>
        <v>0</v>
      </c>
      <c r="L8" s="90" t="str">
        <f>IF(Purchases!C31&gt;0,CONCATENATE(Purchases!A31," [",Purchases!C31,"]"),"--")</f>
        <v>--</v>
      </c>
    </row>
    <row r="9" spans="1:12" ht="15">
      <c r="A9" s="38" t="s">
        <v>102</v>
      </c>
      <c r="B9" s="45">
        <f>Purchases!C16+IF(Purchases!C31&gt;0,2,0)</f>
        <v>0</v>
      </c>
      <c r="C9" s="45">
        <f>B9+F6</f>
        <v>0</v>
      </c>
      <c r="D9" s="43" t="s">
        <v>13</v>
      </c>
      <c r="E9" s="96" t="str">
        <f>CONCATENATE(Purchases!$C$11," / ",IF(Purchases!$C$40&gt;0,Purchases!$C$12,"--")," / ",IF(Purchases!$C$40&gt;1,Purchases!$C$13,"--"))</f>
        <v>0 / -- / --</v>
      </c>
      <c r="F9" s="38" t="s">
        <v>184</v>
      </c>
      <c r="G9" s="39">
        <f>Purchases!$C$11+B6+VLOOKUP(B2,Size_Modifier,2)</f>
        <v>0</v>
      </c>
      <c r="I9" s="7" t="s">
        <v>115</v>
      </c>
      <c r="J9" s="31">
        <f>Purchases!C54+Purchases!C55</f>
        <v>0</v>
      </c>
      <c r="L9" s="90" t="str">
        <f>IF(Purchases!C32&gt;0,CONCATENATE(Purchases!A32," [",Purchases!C32,"]"),"--")</f>
        <v>--</v>
      </c>
    </row>
    <row r="10" spans="1:12" ht="15">
      <c r="A10" s="40" t="s">
        <v>103</v>
      </c>
      <c r="B10" s="46">
        <f>Purchases!C17+IF(Purchases!C38&gt;0,2,0)</f>
        <v>0</v>
      </c>
      <c r="C10" s="46">
        <f>B10+E6</f>
        <v>0</v>
      </c>
      <c r="D10" s="37" t="s">
        <v>105</v>
      </c>
      <c r="E10" s="94" t="str">
        <f>CONCATENATE(Purchases!$C$11+B6," / ",IF(Purchases!$C$40&gt;0,Purchases!$C$12+B6,"--")," / ",IF(Purchases!$C$40&gt;1,Purchases!$C$13+B6,"--"))</f>
        <v>0 / -- / --</v>
      </c>
      <c r="F10" s="41" t="s">
        <v>185</v>
      </c>
      <c r="G10" s="42">
        <f>10+Purchases!$C$11+B6+E6+VLOOKUP(B2,Size_Modifier,2)</f>
        <v>10</v>
      </c>
      <c r="I10" s="26" t="s">
        <v>152</v>
      </c>
      <c r="J10" s="31">
        <f>Purchases!C59</f>
        <v>0</v>
      </c>
      <c r="L10" s="90" t="str">
        <f>IF(Purchases!C33&gt;0,CONCATENATE(Purchases!A33," [",Purchases!C33,"]"),"--")</f>
        <v>--</v>
      </c>
    </row>
    <row r="11" spans="1:12" ht="15">
      <c r="A11" s="41" t="s">
        <v>104</v>
      </c>
      <c r="B11" s="36">
        <f>Purchases!C18+IF(Purchases!C37&gt;0,2,0)</f>
        <v>0</v>
      </c>
      <c r="C11" s="36">
        <f>B11+D6</f>
        <v>0</v>
      </c>
      <c r="D11" s="44" t="s">
        <v>106</v>
      </c>
      <c r="E11" s="42" t="str">
        <f>CONCATENATE(Purchases!$C$11+E6," / ",IF(Purchases!$C$40&gt;0,Purchases!$C$12+E6,"--")," / ",IF(Purchases!$C$40&gt;1,Purchases!$C$13+E6,"--"))</f>
        <v>0 / -- / --</v>
      </c>
      <c r="I11" s="32" t="s">
        <v>153</v>
      </c>
      <c r="J11" s="31">
        <f>Purchases!C60</f>
        <v>0</v>
      </c>
      <c r="L11" s="90" t="str">
        <f>IF(Purchases!C34&gt;0,CONCATENATE(Purchases!A34," [",Purchases!C34,"]"),"--")</f>
        <v>--</v>
      </c>
    </row>
    <row r="12" spans="9:12" ht="15">
      <c r="I12" s="32" t="s">
        <v>119</v>
      </c>
      <c r="J12" s="31">
        <f>Purchases!C61</f>
        <v>0</v>
      </c>
      <c r="L12" s="90" t="str">
        <f>IF(Purchases!C35&gt;0,CONCATENATE(Purchases!A35," [",Purchases!C35,"]"),"--")</f>
        <v>--</v>
      </c>
    </row>
    <row r="13" spans="1:12" ht="15">
      <c r="A13" s="25" t="s">
        <v>63</v>
      </c>
      <c r="B13" s="25" t="s">
        <v>2</v>
      </c>
      <c r="C13" s="10" t="s">
        <v>110</v>
      </c>
      <c r="D13" s="10" t="s">
        <v>111</v>
      </c>
      <c r="F13" s="35" t="s">
        <v>113</v>
      </c>
      <c r="G13" s="11"/>
      <c r="I13" s="32" t="s">
        <v>120</v>
      </c>
      <c r="J13" s="31">
        <f>Purchases!C62</f>
        <v>0</v>
      </c>
      <c r="L13" s="90" t="str">
        <f>IF(Purchases!C36&gt;0,CONCATENATE(Purchases!A36," [",Purchases!C36,"]"),"--")</f>
        <v>--</v>
      </c>
    </row>
    <row r="14" spans="1:12" ht="15">
      <c r="A14" s="7" t="str">
        <f>Purchases!A89</f>
        <v>Acrobatics</v>
      </c>
      <c r="B14" s="9" t="str">
        <f>VLOOKUP(A14,Skill_Costs,3)</f>
        <v>Dexterity</v>
      </c>
      <c r="C14" s="3">
        <f>Purchases!C89</f>
        <v>0</v>
      </c>
      <c r="D14" s="3">
        <f>IF(AND(C14=0,VLOOKUP(A14,Skill_Costs,4)=0),"Unavailable",IF(C14=0,No_Skill_Penalty,C14)+VLOOKUP(VLOOKUP(B14,Purchased_Attributes,3),Attribute_Bonus,2))</f>
        <v>-3</v>
      </c>
      <c r="F14" s="36">
        <f>Purchases!C2*Character!F6+Purchases!C14</f>
        <v>0</v>
      </c>
      <c r="I14" s="32" t="s">
        <v>121</v>
      </c>
      <c r="J14" s="31">
        <f>Purchases!C63</f>
        <v>0</v>
      </c>
      <c r="L14" s="90" t="str">
        <f>IF(Purchases!C37&gt;0,CONCATENATE(Purchases!A37," [",Purchases!C37,"]"),"--")</f>
        <v>--</v>
      </c>
    </row>
    <row r="15" spans="1:12" ht="15">
      <c r="A15" s="32" t="str">
        <f>Purchases!A90</f>
        <v>Alchemy</v>
      </c>
      <c r="B15" s="9" t="str">
        <f aca="true" t="shared" si="3" ref="B15:B46">VLOOKUP(A15,Skill_Costs,3)</f>
        <v>Intelligence</v>
      </c>
      <c r="C15" s="3">
        <f>Purchases!C90</f>
        <v>0</v>
      </c>
      <c r="D15" s="3" t="str">
        <f aca="true" t="shared" si="4" ref="D15:D46">IF(AND(C15=0,VLOOKUP(A15,Skill_Costs,4)=0),"Unavailable",IF(C15=0,No_Skill_Penalty,C15)+VLOOKUP(VLOOKUP(B15,Purchased_Attributes,3),Attribute_Bonus,2))</f>
        <v>Unavailable</v>
      </c>
      <c r="I15" s="32" t="s">
        <v>122</v>
      </c>
      <c r="J15" s="31">
        <f>Purchases!C64</f>
        <v>0</v>
      </c>
      <c r="L15" s="90" t="str">
        <f>IF(Purchases!C38&gt;0,CONCATENATE(Purchases!A38," [",Purchases!C38,"]"),"--")</f>
        <v>--</v>
      </c>
    </row>
    <row r="16" spans="1:12" ht="15">
      <c r="A16" s="32" t="str">
        <f>Purchases!A91</f>
        <v>Appraise</v>
      </c>
      <c r="B16" s="9" t="str">
        <f t="shared" si="3"/>
        <v>Intelligence</v>
      </c>
      <c r="C16" s="3">
        <f>Purchases!C91</f>
        <v>0</v>
      </c>
      <c r="D16" s="3">
        <f t="shared" si="4"/>
        <v>-3</v>
      </c>
      <c r="F16" s="35" t="s">
        <v>36</v>
      </c>
      <c r="I16" s="32" t="s">
        <v>123</v>
      </c>
      <c r="J16" s="31">
        <f>Purchases!C65</f>
        <v>0</v>
      </c>
      <c r="L16" s="90" t="str">
        <f>IF(Purchases!C39&gt;0,CONCATENATE(Purchases!A39," [",Purchases!C39,"]"),"--")</f>
        <v>--</v>
      </c>
    </row>
    <row r="17" spans="1:12" ht="15">
      <c r="A17" s="32" t="str">
        <f>Purchases!A92</f>
        <v>Athletics</v>
      </c>
      <c r="B17" s="9" t="str">
        <f t="shared" si="3"/>
        <v>Strength</v>
      </c>
      <c r="C17" s="3">
        <f>Purchases!C92</f>
        <v>0</v>
      </c>
      <c r="D17" s="3">
        <f t="shared" si="4"/>
        <v>-3</v>
      </c>
      <c r="F17" s="36">
        <f>Purchases!C2</f>
        <v>1</v>
      </c>
      <c r="I17" s="32" t="s">
        <v>198</v>
      </c>
      <c r="J17" s="31">
        <f>Purchases!C66</f>
        <v>0</v>
      </c>
      <c r="L17" s="90" t="str">
        <f>IF(Purchases!C40&gt;0,CONCATENATE(Purchases!A40," [",Purchases!C40,"]"),"--")</f>
        <v>--</v>
      </c>
    </row>
    <row r="18" spans="1:12" ht="15">
      <c r="A18" s="32" t="str">
        <f>Purchases!A93</f>
        <v>Bluff</v>
      </c>
      <c r="B18" s="9" t="str">
        <f t="shared" si="3"/>
        <v>Charisma</v>
      </c>
      <c r="C18" s="3">
        <f>Purchases!C93</f>
        <v>0</v>
      </c>
      <c r="D18" s="3">
        <f t="shared" si="4"/>
        <v>-3</v>
      </c>
      <c r="I18" s="25" t="s">
        <v>150</v>
      </c>
      <c r="J18" s="69">
        <f>IF(J5&gt;0,2*J5+C6,IF(J8&gt;0,2*J8+G6,0))</f>
        <v>0</v>
      </c>
      <c r="L18" s="90" t="str">
        <f>IF(Purchases!C41&gt;0,CONCATENATE(Purchases!A41," [",Purchases!C41,"]"),"--")</f>
        <v>--</v>
      </c>
    </row>
    <row r="19" spans="1:12" ht="15">
      <c r="A19" s="32" t="str">
        <f>Purchases!A94</f>
        <v>Concentration</v>
      </c>
      <c r="B19" s="9" t="str">
        <f t="shared" si="3"/>
        <v>Constitution</v>
      </c>
      <c r="C19" s="3">
        <f>Purchases!C94</f>
        <v>0</v>
      </c>
      <c r="D19" s="3">
        <f t="shared" si="4"/>
        <v>-3</v>
      </c>
      <c r="F19" s="35" t="s">
        <v>203</v>
      </c>
      <c r="I19" s="27" t="s">
        <v>158</v>
      </c>
      <c r="J19" s="69">
        <f>Purchases!C125</f>
        <v>0</v>
      </c>
      <c r="L19" s="90" t="str">
        <f>IF(Purchases!C42&gt;0,CONCATENATE(Purchases!A42," [",Purchases!C42,"]"),"--")</f>
        <v>--</v>
      </c>
    </row>
    <row r="20" spans="1:12" ht="15">
      <c r="A20" s="32" t="str">
        <f>Purchases!A95</f>
        <v>Decipher</v>
      </c>
      <c r="B20" s="9" t="str">
        <f t="shared" si="3"/>
        <v>Intelligence</v>
      </c>
      <c r="C20" s="3">
        <f>Purchases!C95</f>
        <v>0</v>
      </c>
      <c r="D20" s="3" t="str">
        <f t="shared" si="4"/>
        <v>Unavailable</v>
      </c>
      <c r="F20" s="36">
        <f>E6</f>
        <v>0</v>
      </c>
      <c r="I20" s="27" t="s">
        <v>159</v>
      </c>
      <c r="J20" s="69">
        <f>Purchases!C126</f>
        <v>0</v>
      </c>
      <c r="L20" s="90" t="str">
        <f>IF(Purchases!C43&gt;0,CONCATENATE(Purchases!A43," [",Purchases!C43,"]"),"--")</f>
        <v>--</v>
      </c>
    </row>
    <row r="21" spans="1:12" ht="15">
      <c r="A21" s="32" t="str">
        <f>Purchases!A96</f>
        <v>Diplomacy</v>
      </c>
      <c r="B21" s="9" t="str">
        <f t="shared" si="3"/>
        <v>Charisma</v>
      </c>
      <c r="C21" s="3">
        <f>Purchases!C96</f>
        <v>0</v>
      </c>
      <c r="D21" s="3">
        <f t="shared" si="4"/>
        <v>-3</v>
      </c>
      <c r="L21" s="90" t="str">
        <f>IF(Purchases!C44&gt;0,CONCATENATE(Purchases!A44," [",Purchases!C44,"]"),"--")</f>
        <v>--</v>
      </c>
    </row>
    <row r="22" spans="1:12" ht="15">
      <c r="A22" s="32" t="str">
        <f>Purchases!A97</f>
        <v>Disguise</v>
      </c>
      <c r="B22" s="9" t="str">
        <f t="shared" si="3"/>
        <v>Charisma</v>
      </c>
      <c r="C22" s="3">
        <f>Purchases!C97</f>
        <v>0</v>
      </c>
      <c r="D22" s="3">
        <f t="shared" si="4"/>
        <v>-3</v>
      </c>
      <c r="F22" s="47"/>
      <c r="G22" s="47"/>
      <c r="I22" s="27" t="s">
        <v>178</v>
      </c>
      <c r="J22" s="9"/>
      <c r="L22" s="90" t="str">
        <f>IF(Purchases!C45&gt;0,CONCATENATE(Purchases!A45," [",Purchases!C45,"]"),"--")</f>
        <v>--</v>
      </c>
    </row>
    <row r="23" spans="1:12" ht="15">
      <c r="A23" s="32" t="str">
        <f>Purchases!A98</f>
        <v>Forgery</v>
      </c>
      <c r="B23" s="9" t="str">
        <f t="shared" si="3"/>
        <v>Intelligence</v>
      </c>
      <c r="C23" s="3">
        <f>Purchases!C98</f>
        <v>0</v>
      </c>
      <c r="D23" s="3">
        <f t="shared" si="4"/>
        <v>-3</v>
      </c>
      <c r="I23" s="26" t="s">
        <v>116</v>
      </c>
      <c r="J23" s="31">
        <f>Purchases!C68</f>
        <v>0</v>
      </c>
      <c r="L23" s="90" t="str">
        <f>IF(Purchases!C46&gt;0,CONCATENATE(Purchases!A46," [",Purchases!C46,"]"),"--")</f>
        <v>--</v>
      </c>
    </row>
    <row r="24" spans="1:12" ht="15">
      <c r="A24" s="32" t="str">
        <f>Purchases!A99</f>
        <v>Gather Information</v>
      </c>
      <c r="B24" s="9" t="str">
        <f t="shared" si="3"/>
        <v>Charisma</v>
      </c>
      <c r="C24" s="3">
        <f>Purchases!C99</f>
        <v>0</v>
      </c>
      <c r="D24" s="3">
        <f t="shared" si="4"/>
        <v>-3</v>
      </c>
      <c r="I24" s="26" t="s">
        <v>45</v>
      </c>
      <c r="J24" s="31">
        <f>Purchases!C70</f>
        <v>0</v>
      </c>
      <c r="L24" s="90" t="str">
        <f>IF(Purchases!C47&gt;0,CONCATENATE(Purchases!A47," [",Purchases!C47,"]"),"--")</f>
        <v>--</v>
      </c>
    </row>
    <row r="25" spans="1:12" ht="15">
      <c r="A25" s="32" t="str">
        <f>Purchases!A100</f>
        <v>Handle Animal</v>
      </c>
      <c r="B25" s="9" t="str">
        <f t="shared" si="3"/>
        <v>Charisma</v>
      </c>
      <c r="C25" s="3">
        <f>Purchases!C100</f>
        <v>0</v>
      </c>
      <c r="D25" s="3" t="str">
        <f t="shared" si="4"/>
        <v>Unavailable</v>
      </c>
      <c r="F25" s="7"/>
      <c r="I25" s="26" t="s">
        <v>46</v>
      </c>
      <c r="J25" s="31">
        <f>Purchases!C69</f>
        <v>0</v>
      </c>
      <c r="L25" s="90" t="str">
        <f>IF(Purchases!C48&gt;0,CONCATENATE(Purchases!A48," [",Purchases!C48,"]"),"--")</f>
        <v>--</v>
      </c>
    </row>
    <row r="26" spans="1:12" ht="15">
      <c r="A26" s="32" t="str">
        <f>Purchases!A101</f>
        <v>Heal</v>
      </c>
      <c r="B26" s="9" t="str">
        <f t="shared" si="3"/>
        <v>Wisdom</v>
      </c>
      <c r="C26" s="3">
        <f>Purchases!C101</f>
        <v>0</v>
      </c>
      <c r="D26" s="3">
        <f t="shared" si="4"/>
        <v>-3</v>
      </c>
      <c r="I26" s="32" t="s">
        <v>124</v>
      </c>
      <c r="J26" s="31">
        <f>Purchases!C71</f>
        <v>0</v>
      </c>
      <c r="L26" s="90" t="str">
        <f>IF(Purchases!C49&gt;0,CONCATENATE(Purchases!A49," [",Purchases!C49,"]"),"--")</f>
        <v>--</v>
      </c>
    </row>
    <row r="27" spans="1:12" ht="15">
      <c r="A27" s="32" t="str">
        <f>Purchases!A102</f>
        <v>Int Craft/Profession</v>
      </c>
      <c r="B27" s="9" t="str">
        <f t="shared" si="3"/>
        <v>Intelligence</v>
      </c>
      <c r="C27" s="3">
        <f>Purchases!C102</f>
        <v>0</v>
      </c>
      <c r="D27" s="3">
        <f t="shared" si="4"/>
        <v>-3</v>
      </c>
      <c r="I27" s="32" t="s">
        <v>125</v>
      </c>
      <c r="J27" s="31">
        <f>Purchases!C72</f>
        <v>0</v>
      </c>
      <c r="L27" s="90" t="str">
        <f>IF(Purchases!C50&gt;0,CONCATENATE(Purchases!A50," [",Purchases!C50,"]"),"--")</f>
        <v>--</v>
      </c>
    </row>
    <row r="28" spans="1:12" ht="15">
      <c r="A28" s="32" t="str">
        <f>Purchases!A103</f>
        <v>Int Craft/Profession</v>
      </c>
      <c r="B28" s="9" t="str">
        <f t="shared" si="3"/>
        <v>Intelligence</v>
      </c>
      <c r="C28" s="3">
        <f>Purchases!C103</f>
        <v>0</v>
      </c>
      <c r="D28" s="3">
        <f t="shared" si="4"/>
        <v>-3</v>
      </c>
      <c r="I28" s="32" t="s">
        <v>126</v>
      </c>
      <c r="J28" s="31">
        <f>Purchases!C73</f>
        <v>0</v>
      </c>
      <c r="L28" s="91" t="str">
        <f>IF(Purchases!C51&gt;0,CONCATENATE(Purchases!A51," [",Purchases!C51,"]"),"--")</f>
        <v>--</v>
      </c>
    </row>
    <row r="29" spans="1:12" ht="15">
      <c r="A29" s="32" t="str">
        <f>Purchases!A104</f>
        <v>Int Craft/Profession</v>
      </c>
      <c r="B29" s="9" t="str">
        <f t="shared" si="3"/>
        <v>Intelligence</v>
      </c>
      <c r="C29" s="3">
        <f>Purchases!C104</f>
        <v>0</v>
      </c>
      <c r="D29" s="3">
        <f t="shared" si="4"/>
        <v>-3</v>
      </c>
      <c r="I29" s="32" t="s">
        <v>127</v>
      </c>
      <c r="J29" s="31">
        <f>Purchases!C74</f>
        <v>0</v>
      </c>
      <c r="L29"/>
    </row>
    <row r="30" spans="1:12" ht="15">
      <c r="A30" s="32" t="str">
        <f>Purchases!A105</f>
        <v>Intimidate</v>
      </c>
      <c r="B30" s="9" t="str">
        <f t="shared" si="3"/>
        <v>Charisma</v>
      </c>
      <c r="C30" s="3">
        <f>Purchases!C105</f>
        <v>0</v>
      </c>
      <c r="D30" s="3">
        <f t="shared" si="4"/>
        <v>-3</v>
      </c>
      <c r="I30" s="26" t="s">
        <v>167</v>
      </c>
      <c r="J30" s="31">
        <f>Purchases!C75</f>
        <v>0</v>
      </c>
      <c r="L30"/>
    </row>
    <row r="31" spans="1:10" ht="15">
      <c r="A31" s="32" t="str">
        <f>Purchases!A106</f>
        <v>Knowledge</v>
      </c>
      <c r="B31" s="9" t="str">
        <f t="shared" si="3"/>
        <v>Intelligence</v>
      </c>
      <c r="C31" s="3">
        <f>Purchases!C106</f>
        <v>0</v>
      </c>
      <c r="D31" s="3" t="str">
        <f t="shared" si="4"/>
        <v>Unavailable</v>
      </c>
      <c r="I31" s="26" t="s">
        <v>197</v>
      </c>
      <c r="J31" s="31">
        <f>Purchases!C76</f>
        <v>0</v>
      </c>
    </row>
    <row r="32" spans="1:10" ht="15">
      <c r="A32" s="32" t="str">
        <f>Purchases!A107</f>
        <v>Language</v>
      </c>
      <c r="B32" s="9" t="str">
        <f t="shared" si="3"/>
        <v>Intelligence</v>
      </c>
      <c r="C32" s="3">
        <f>Purchases!C107</f>
        <v>0</v>
      </c>
      <c r="D32" s="3" t="str">
        <f t="shared" si="4"/>
        <v>Unavailable</v>
      </c>
      <c r="I32" s="32" t="s">
        <v>168</v>
      </c>
      <c r="J32" s="31">
        <f>Purchases!C77</f>
        <v>0</v>
      </c>
    </row>
    <row r="33" spans="1:10" ht="15">
      <c r="A33" s="32" t="str">
        <f>Purchases!A108</f>
        <v>Manipulate Device</v>
      </c>
      <c r="B33" s="9" t="str">
        <f t="shared" si="3"/>
        <v>Dexterity</v>
      </c>
      <c r="C33" s="3">
        <f>Purchases!C108</f>
        <v>0</v>
      </c>
      <c r="D33" s="3" t="str">
        <f t="shared" si="4"/>
        <v>Unavailable</v>
      </c>
      <c r="I33" s="32" t="s">
        <v>169</v>
      </c>
      <c r="J33" s="31">
        <f>Purchases!C78</f>
        <v>0</v>
      </c>
    </row>
    <row r="34" spans="1:10" ht="15">
      <c r="A34" s="32" t="str">
        <f>Purchases!A109</f>
        <v>Perception</v>
      </c>
      <c r="B34" s="9" t="str">
        <f t="shared" si="3"/>
        <v>Wisdom</v>
      </c>
      <c r="C34" s="3">
        <f>Purchases!C109</f>
        <v>0</v>
      </c>
      <c r="D34" s="3">
        <f t="shared" si="4"/>
        <v>-3</v>
      </c>
      <c r="F34" s="26"/>
      <c r="I34" s="32" t="s">
        <v>133</v>
      </c>
      <c r="J34" s="31">
        <f>Purchases!C79</f>
        <v>0</v>
      </c>
    </row>
    <row r="35" spans="1:10" ht="15">
      <c r="A35" s="32" t="str">
        <f>Purchases!A110</f>
        <v>Perform</v>
      </c>
      <c r="B35" s="9" t="str">
        <f t="shared" si="3"/>
        <v>Charisma</v>
      </c>
      <c r="C35" s="3">
        <f>Purchases!C110</f>
        <v>0</v>
      </c>
      <c r="D35" s="3">
        <f t="shared" si="4"/>
        <v>-3</v>
      </c>
      <c r="I35" s="32" t="s">
        <v>128</v>
      </c>
      <c r="J35" s="31">
        <f>Purchases!C80</f>
        <v>0</v>
      </c>
    </row>
    <row r="36" spans="1:10" ht="15">
      <c r="A36" s="32" t="str">
        <f>Purchases!A111</f>
        <v>Ride</v>
      </c>
      <c r="B36" s="9" t="str">
        <f t="shared" si="3"/>
        <v>Dexterity</v>
      </c>
      <c r="C36" s="3">
        <f>Purchases!C111</f>
        <v>0</v>
      </c>
      <c r="D36" s="3">
        <f t="shared" si="4"/>
        <v>-3</v>
      </c>
      <c r="I36" s="32" t="s">
        <v>131</v>
      </c>
      <c r="J36" s="31">
        <f>Purchases!C81</f>
        <v>0</v>
      </c>
    </row>
    <row r="37" spans="1:10" ht="15">
      <c r="A37" s="32" t="str">
        <f>Purchases!A112</f>
        <v>Science</v>
      </c>
      <c r="B37" s="9" t="str">
        <f t="shared" si="3"/>
        <v>Intelligence</v>
      </c>
      <c r="C37" s="3">
        <f>Purchases!C112</f>
        <v>0</v>
      </c>
      <c r="D37" s="3" t="str">
        <f t="shared" si="4"/>
        <v>Unavailable</v>
      </c>
      <c r="I37" s="32" t="s">
        <v>132</v>
      </c>
      <c r="J37" s="31">
        <f>Purchases!C82</f>
        <v>0</v>
      </c>
    </row>
    <row r="38" spans="1:10" ht="15">
      <c r="A38" s="32" t="str">
        <f>Purchases!A113</f>
        <v>Sense Motive</v>
      </c>
      <c r="B38" s="9" t="str">
        <f t="shared" si="3"/>
        <v>Wisdom</v>
      </c>
      <c r="C38" s="3">
        <f>Purchases!C113</f>
        <v>0</v>
      </c>
      <c r="D38" s="3">
        <f t="shared" si="4"/>
        <v>-3</v>
      </c>
      <c r="I38" s="32" t="s">
        <v>129</v>
      </c>
      <c r="J38" s="31">
        <f>Purchases!C83</f>
        <v>0</v>
      </c>
    </row>
    <row r="39" spans="1:10" ht="15">
      <c r="A39" s="32" t="str">
        <f>Purchases!A114</f>
        <v>Sleight of Hand</v>
      </c>
      <c r="B39" s="9" t="str">
        <f t="shared" si="3"/>
        <v>Dexterity</v>
      </c>
      <c r="C39" s="3">
        <f>Purchases!C114</f>
        <v>0</v>
      </c>
      <c r="D39" s="3" t="str">
        <f t="shared" si="4"/>
        <v>Unavailable</v>
      </c>
      <c r="I39" s="32" t="s">
        <v>130</v>
      </c>
      <c r="J39" s="31">
        <f>Purchases!C84</f>
        <v>0</v>
      </c>
    </row>
    <row r="40" spans="1:10" ht="15">
      <c r="A40" s="32" t="str">
        <f>Purchases!A115</f>
        <v>Spellcraft</v>
      </c>
      <c r="B40" s="9" t="str">
        <f t="shared" si="3"/>
        <v>Intelligence</v>
      </c>
      <c r="C40" s="3">
        <f>Purchases!C115</f>
        <v>0</v>
      </c>
      <c r="D40" s="3" t="str">
        <f t="shared" si="4"/>
        <v>Unavailable</v>
      </c>
      <c r="I40" s="25" t="s">
        <v>151</v>
      </c>
      <c r="J40" s="69">
        <f>IF(J24&gt;0,2*J24+D6,IF(J25&gt;0,2*J25+G24,0))</f>
        <v>0</v>
      </c>
    </row>
    <row r="41" spans="1:10" ht="15">
      <c r="A41" s="32" t="str">
        <f>Purchases!A116</f>
        <v>Stealth</v>
      </c>
      <c r="B41" s="9" t="str">
        <f t="shared" si="3"/>
        <v>Dexterity</v>
      </c>
      <c r="C41" s="3">
        <f>Purchases!C116</f>
        <v>0</v>
      </c>
      <c r="D41" s="3">
        <f t="shared" si="4"/>
        <v>-3</v>
      </c>
      <c r="I41" s="25" t="s">
        <v>160</v>
      </c>
      <c r="J41" s="69">
        <f>Purchases!C127</f>
        <v>0</v>
      </c>
    </row>
    <row r="42" spans="1:4" ht="15">
      <c r="A42" s="32" t="str">
        <f>Purchases!A117</f>
        <v>Survival</v>
      </c>
      <c r="B42" s="9" t="str">
        <f t="shared" si="3"/>
        <v>Wisdom</v>
      </c>
      <c r="C42" s="3">
        <f>Purchases!C117</f>
        <v>0</v>
      </c>
      <c r="D42" s="3">
        <f t="shared" si="4"/>
        <v>-3</v>
      </c>
    </row>
    <row r="43" spans="1:4" ht="15">
      <c r="A43" s="32" t="str">
        <f>Purchases!A118</f>
        <v>Use Magical Device</v>
      </c>
      <c r="B43" s="9" t="str">
        <f t="shared" si="3"/>
        <v>Charisma</v>
      </c>
      <c r="C43" s="3">
        <f>Purchases!C118</f>
        <v>0</v>
      </c>
      <c r="D43" s="3" t="str">
        <f t="shared" si="4"/>
        <v>Unavailable</v>
      </c>
    </row>
    <row r="44" spans="1:10" ht="15">
      <c r="A44" s="32" t="str">
        <f>Purchases!A119</f>
        <v>Wis Craft/Profession</v>
      </c>
      <c r="B44" s="9" t="str">
        <f t="shared" si="3"/>
        <v>Wisdom</v>
      </c>
      <c r="C44" s="3">
        <f>Purchases!C119</f>
        <v>0</v>
      </c>
      <c r="D44" s="3">
        <f t="shared" si="4"/>
        <v>-3</v>
      </c>
      <c r="I44" s="25" t="s">
        <v>179</v>
      </c>
      <c r="J44" s="9"/>
    </row>
    <row r="45" spans="1:10" ht="15">
      <c r="A45" s="32" t="str">
        <f>Purchases!A120</f>
        <v>Wis Craft/Profession</v>
      </c>
      <c r="B45" s="9" t="str">
        <f t="shared" si="3"/>
        <v>Wisdom</v>
      </c>
      <c r="C45" s="3">
        <f>Purchases!C120</f>
        <v>0</v>
      </c>
      <c r="D45" s="3">
        <f t="shared" si="4"/>
        <v>-3</v>
      </c>
      <c r="I45" s="9" t="s">
        <v>117</v>
      </c>
      <c r="J45" s="31">
        <f>Purchases!C86</f>
        <v>0</v>
      </c>
    </row>
    <row r="46" spans="1:10" ht="15">
      <c r="A46" s="32" t="str">
        <f>Purchases!A121</f>
        <v>Wis Craft/Profession</v>
      </c>
      <c r="B46" s="9" t="str">
        <f t="shared" si="3"/>
        <v>Wisdom</v>
      </c>
      <c r="C46" s="3">
        <f>Purchases!C121</f>
        <v>0</v>
      </c>
      <c r="D46" s="3">
        <f t="shared" si="4"/>
        <v>-3</v>
      </c>
      <c r="I46" s="9" t="s">
        <v>48</v>
      </c>
      <c r="J46" s="31">
        <f>Purchases!C87</f>
        <v>0</v>
      </c>
    </row>
    <row r="47" spans="3:10" ht="15">
      <c r="C47"/>
      <c r="D47" s="11"/>
      <c r="I47" s="25" t="s">
        <v>162</v>
      </c>
      <c r="J47" s="69">
        <f>Purchases!C128</f>
        <v>0</v>
      </c>
    </row>
    <row r="48" spans="1:5" ht="15">
      <c r="A48" s="105" t="s">
        <v>134</v>
      </c>
      <c r="B48" s="106"/>
      <c r="D48" s="105" t="s">
        <v>135</v>
      </c>
      <c r="E48" s="106"/>
    </row>
    <row r="49" spans="1:5" ht="15">
      <c r="A49" s="101" t="str">
        <f>IF(Purchases!C24&gt;0,CONCATENATE(Purchases!A24," [",Purchases!C24,"]"),"--")</f>
        <v>--</v>
      </c>
      <c r="B49" s="102" t="e">
        <f>IF(Purchases!#REF!&gt;0,CONCATENATE(Purchases!#REF!," [",Purchases!#REF!,"]"),"--")</f>
        <v>#REF!</v>
      </c>
      <c r="C49"/>
      <c r="D49" s="101" t="str">
        <f>IF(Purchases!C20&gt;0,CONCATENATE(Purchases!A20," [",Purchases!C20,"]"),"--")</f>
        <v>--</v>
      </c>
      <c r="E49" s="102" t="e">
        <f>IF(Purchases!#REF!&gt;0,CONCATENATE(Purchases!#REF!," [",Purchases!#REF!,"]"),"--")</f>
        <v>#REF!</v>
      </c>
    </row>
    <row r="50" spans="1:5" ht="15">
      <c r="A50" s="103" t="str">
        <f>IF(Purchases!B25&gt;0,CONCATENATE(Purchases!A25," [",Purchases!B25,"]"),"--")</f>
        <v>--</v>
      </c>
      <c r="B50" s="104" t="e">
        <f>IF(Purchases!#REF!&gt;0,CONCATENATE(Purchases!#REF!," [",Purchases!#REF!,"]"),"--")</f>
        <v>#REF!</v>
      </c>
      <c r="C50"/>
      <c r="D50" s="101" t="str">
        <f>IF(Purchases!C21&gt;0,CONCATENATE(Purchases!A21," [",Purchases!C21,"]"),"--")</f>
        <v>--</v>
      </c>
      <c r="E50" s="102" t="e">
        <f>IF(Purchases!#REF!&gt;0,CONCATENATE(Purchases!#REF!," [",Purchases!#REF!,"]"),"--")</f>
        <v>#REF!</v>
      </c>
    </row>
    <row r="51" spans="3:5" ht="15">
      <c r="C51"/>
      <c r="D51" s="101" t="str">
        <f>IF(Purchases!C22&gt;0,CONCATENATE(Purchases!A22," [",Purchases!C22,"]"),"--")</f>
        <v>--</v>
      </c>
      <c r="E51" s="102" t="e">
        <f>IF(Purchases!#REF!&gt;0,CONCATENATE(Purchases!#REF!," [",Purchases!#REF!,"]"),"--")</f>
        <v>#REF!</v>
      </c>
    </row>
    <row r="52" spans="3:5" ht="15">
      <c r="C52"/>
      <c r="D52" s="103" t="str">
        <f>IF(Purchases!C23&gt;0,CONCATENATE(Purchases!A23," [",Purchases!C23,"]"),"--")</f>
        <v>--</v>
      </c>
      <c r="E52" s="104" t="e">
        <f>IF(Purchases!#REF!&gt;0,CONCATENATE(Purchases!#REF!," [",Purchases!#REF!,"]"),"--")</f>
        <v>#REF!</v>
      </c>
    </row>
    <row r="53" ht="15">
      <c r="C53"/>
    </row>
    <row r="54" ht="15">
      <c r="C54"/>
    </row>
    <row r="55" ht="15"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</sheetData>
  <sheetProtection/>
  <mergeCells count="10">
    <mergeCell ref="D52:E52"/>
    <mergeCell ref="A48:B48"/>
    <mergeCell ref="A49:B49"/>
    <mergeCell ref="A50:B50"/>
    <mergeCell ref="D48:E48"/>
    <mergeCell ref="B1:G1"/>
    <mergeCell ref="I1:L1"/>
    <mergeCell ref="D49:E49"/>
    <mergeCell ref="D50:E50"/>
    <mergeCell ref="D51:E51"/>
  </mergeCells>
  <printOptions/>
  <pageMargins left="0.5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28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26.00390625" style="0" bestFit="1" customWidth="1"/>
    <col min="2" max="2" width="6.28125" style="1" bestFit="1" customWidth="1"/>
    <col min="3" max="3" width="7.7109375" style="1" bestFit="1" customWidth="1"/>
    <col min="4" max="4" width="12.57421875" style="1" bestFit="1" customWidth="1"/>
    <col min="5" max="7" width="9.140625" style="1" customWidth="1"/>
  </cols>
  <sheetData>
    <row r="1" spans="3:64" ht="15.75" thickBot="1">
      <c r="C1" s="68" t="s">
        <v>36</v>
      </c>
      <c r="D1" s="68" t="s">
        <v>148</v>
      </c>
      <c r="E1" s="107" t="s">
        <v>64</v>
      </c>
      <c r="F1" s="108"/>
      <c r="G1" s="109"/>
      <c r="H1" s="107" t="s">
        <v>65</v>
      </c>
      <c r="I1" s="108"/>
      <c r="J1" s="109"/>
      <c r="K1" s="107" t="s">
        <v>66</v>
      </c>
      <c r="L1" s="108"/>
      <c r="M1" s="109"/>
      <c r="N1" s="107" t="s">
        <v>67</v>
      </c>
      <c r="O1" s="108"/>
      <c r="P1" s="109"/>
      <c r="Q1" s="107" t="s">
        <v>68</v>
      </c>
      <c r="R1" s="108"/>
      <c r="S1" s="109"/>
      <c r="T1" s="107" t="s">
        <v>69</v>
      </c>
      <c r="U1" s="108"/>
      <c r="V1" s="109"/>
      <c r="W1" s="107" t="s">
        <v>70</v>
      </c>
      <c r="X1" s="108"/>
      <c r="Y1" s="109"/>
      <c r="Z1" s="107" t="s">
        <v>73</v>
      </c>
      <c r="AA1" s="108"/>
      <c r="AB1" s="109"/>
      <c r="AC1" s="107" t="s">
        <v>74</v>
      </c>
      <c r="AD1" s="108"/>
      <c r="AE1" s="109"/>
      <c r="AF1" s="107" t="s">
        <v>75</v>
      </c>
      <c r="AG1" s="108"/>
      <c r="AH1" s="109"/>
      <c r="AI1" s="107" t="s">
        <v>92</v>
      </c>
      <c r="AJ1" s="108"/>
      <c r="AK1" s="109"/>
      <c r="AL1" s="107" t="s">
        <v>93</v>
      </c>
      <c r="AM1" s="108"/>
      <c r="AN1" s="109"/>
      <c r="AO1" s="107" t="s">
        <v>94</v>
      </c>
      <c r="AP1" s="108"/>
      <c r="AQ1" s="109"/>
      <c r="AR1" s="107" t="s">
        <v>95</v>
      </c>
      <c r="AS1" s="108"/>
      <c r="AT1" s="109"/>
      <c r="AU1" s="107" t="s">
        <v>96</v>
      </c>
      <c r="AV1" s="108"/>
      <c r="AW1" s="109"/>
      <c r="AX1" s="107" t="s">
        <v>97</v>
      </c>
      <c r="AY1" s="108"/>
      <c r="AZ1" s="109"/>
      <c r="BA1" s="107" t="s">
        <v>98</v>
      </c>
      <c r="BB1" s="108"/>
      <c r="BC1" s="109"/>
      <c r="BD1" s="107" t="s">
        <v>99</v>
      </c>
      <c r="BE1" s="108"/>
      <c r="BF1" s="109"/>
      <c r="BG1" s="107" t="s">
        <v>100</v>
      </c>
      <c r="BH1" s="108"/>
      <c r="BI1" s="109"/>
      <c r="BJ1" s="107" t="s">
        <v>101</v>
      </c>
      <c r="BK1" s="108"/>
      <c r="BL1" s="109"/>
    </row>
    <row r="2" spans="2:64" ht="15.75" thickBot="1">
      <c r="B2"/>
      <c r="C2" s="62">
        <v>1</v>
      </c>
      <c r="D2" s="67">
        <f>Attribute_Points-Calculations!D2</f>
        <v>55</v>
      </c>
      <c r="E2" s="12" t="s">
        <v>91</v>
      </c>
      <c r="F2" s="16">
        <f>100-Calculations!F2</f>
        <v>100</v>
      </c>
      <c r="G2" s="48">
        <v>1</v>
      </c>
      <c r="H2" s="12" t="s">
        <v>91</v>
      </c>
      <c r="I2" s="16">
        <f>(100+F2)-Calculations!I2</f>
        <v>200</v>
      </c>
      <c r="J2" s="48">
        <v>2</v>
      </c>
      <c r="K2" s="12" t="s">
        <v>91</v>
      </c>
      <c r="L2" s="16">
        <f>(100+I2)-Calculations!L2</f>
        <v>300</v>
      </c>
      <c r="M2" s="48">
        <v>3</v>
      </c>
      <c r="N2" s="12" t="s">
        <v>91</v>
      </c>
      <c r="O2" s="16">
        <f>(100+L2)-Calculations!O2</f>
        <v>400</v>
      </c>
      <c r="P2" s="48">
        <v>4</v>
      </c>
      <c r="Q2" s="12" t="s">
        <v>91</v>
      </c>
      <c r="R2" s="16">
        <f>(100+O2)-Calculations!R2</f>
        <v>500</v>
      </c>
      <c r="S2" s="48">
        <v>5</v>
      </c>
      <c r="T2" s="12" t="s">
        <v>91</v>
      </c>
      <c r="U2" s="16">
        <f>(100+R2)-Calculations!U2</f>
        <v>600</v>
      </c>
      <c r="V2" s="48">
        <v>6</v>
      </c>
      <c r="W2" s="12" t="s">
        <v>91</v>
      </c>
      <c r="X2" s="16">
        <f>(100+U2)-Calculations!X2</f>
        <v>700</v>
      </c>
      <c r="Y2" s="48">
        <v>7</v>
      </c>
      <c r="Z2" s="12" t="s">
        <v>91</v>
      </c>
      <c r="AA2" s="16">
        <f>(100+X2)-Calculations!AA2</f>
        <v>800</v>
      </c>
      <c r="AB2" s="48">
        <v>8</v>
      </c>
      <c r="AC2" s="12" t="s">
        <v>91</v>
      </c>
      <c r="AD2" s="16">
        <f>(100+AA2)-Calculations!AD2</f>
        <v>900</v>
      </c>
      <c r="AE2" s="48">
        <v>9</v>
      </c>
      <c r="AF2" s="12" t="s">
        <v>91</v>
      </c>
      <c r="AG2" s="16">
        <f>(100+AD2)-Calculations!AG2</f>
        <v>1000</v>
      </c>
      <c r="AH2" s="48">
        <v>10</v>
      </c>
      <c r="AI2" s="12" t="s">
        <v>91</v>
      </c>
      <c r="AJ2" s="16">
        <f>(100+AG2)-Calculations!AJ2</f>
        <v>1100</v>
      </c>
      <c r="AK2" s="48">
        <v>11</v>
      </c>
      <c r="AL2" s="12" t="s">
        <v>91</v>
      </c>
      <c r="AM2" s="16">
        <f>(100+AJ2)-Calculations!AM2</f>
        <v>1200</v>
      </c>
      <c r="AN2" s="48">
        <v>12</v>
      </c>
      <c r="AO2" s="12" t="s">
        <v>91</v>
      </c>
      <c r="AP2" s="16">
        <f>(100+AM2)-Calculations!AP2</f>
        <v>1300</v>
      </c>
      <c r="AQ2" s="48">
        <v>13</v>
      </c>
      <c r="AR2" s="12" t="s">
        <v>91</v>
      </c>
      <c r="AS2" s="16">
        <f>(100+AP2)-Calculations!AS2</f>
        <v>1400</v>
      </c>
      <c r="AT2" s="48">
        <v>14</v>
      </c>
      <c r="AU2" s="12" t="s">
        <v>91</v>
      </c>
      <c r="AV2" s="16">
        <f>(100+AS2)-Calculations!AV2</f>
        <v>1500</v>
      </c>
      <c r="AW2" s="48">
        <v>15</v>
      </c>
      <c r="AX2" s="12" t="s">
        <v>91</v>
      </c>
      <c r="AY2" s="16">
        <f>(100+AV2)-Calculations!AY2</f>
        <v>1600</v>
      </c>
      <c r="AZ2" s="48">
        <v>16</v>
      </c>
      <c r="BA2" s="12" t="s">
        <v>91</v>
      </c>
      <c r="BB2" s="16">
        <f>(100+AY2)-Calculations!BB2</f>
        <v>1700</v>
      </c>
      <c r="BC2" s="48">
        <v>17</v>
      </c>
      <c r="BD2" s="12" t="s">
        <v>91</v>
      </c>
      <c r="BE2" s="16">
        <f>(100+BB2)-Calculations!BE2</f>
        <v>1800</v>
      </c>
      <c r="BF2" s="13">
        <v>18</v>
      </c>
      <c r="BG2" s="12" t="s">
        <v>91</v>
      </c>
      <c r="BH2" s="16">
        <f>(100+BE2)-Calculations!BH2</f>
        <v>1900</v>
      </c>
      <c r="BI2" s="48">
        <v>19</v>
      </c>
      <c r="BJ2" s="12" t="s">
        <v>91</v>
      </c>
      <c r="BK2" s="16">
        <f>(100+BH2)-Calculations!BK4</f>
        <v>2000</v>
      </c>
      <c r="BL2" s="48">
        <v>20</v>
      </c>
    </row>
    <row r="3" spans="1:64" ht="15">
      <c r="A3" s="18" t="s">
        <v>83</v>
      </c>
      <c r="B3" s="63" t="s">
        <v>145</v>
      </c>
      <c r="C3" s="63" t="s">
        <v>72</v>
      </c>
      <c r="D3" s="54" t="s">
        <v>89</v>
      </c>
      <c r="E3" s="51" t="s">
        <v>84</v>
      </c>
      <c r="F3" s="52" t="s">
        <v>85</v>
      </c>
      <c r="G3" s="53" t="s">
        <v>90</v>
      </c>
      <c r="H3" s="51" t="s">
        <v>84</v>
      </c>
      <c r="I3" s="52" t="s">
        <v>85</v>
      </c>
      <c r="J3" s="53" t="s">
        <v>90</v>
      </c>
      <c r="K3" s="51" t="s">
        <v>84</v>
      </c>
      <c r="L3" s="52" t="s">
        <v>85</v>
      </c>
      <c r="M3" s="53" t="s">
        <v>90</v>
      </c>
      <c r="N3" s="51" t="s">
        <v>84</v>
      </c>
      <c r="O3" s="52" t="s">
        <v>85</v>
      </c>
      <c r="P3" s="53" t="s">
        <v>90</v>
      </c>
      <c r="Q3" s="51" t="s">
        <v>84</v>
      </c>
      <c r="R3" s="52" t="s">
        <v>85</v>
      </c>
      <c r="S3" s="53" t="s">
        <v>90</v>
      </c>
      <c r="T3" s="51" t="s">
        <v>84</v>
      </c>
      <c r="U3" s="52" t="s">
        <v>85</v>
      </c>
      <c r="V3" s="53" t="s">
        <v>90</v>
      </c>
      <c r="W3" s="51" t="s">
        <v>84</v>
      </c>
      <c r="X3" s="52" t="s">
        <v>85</v>
      </c>
      <c r="Y3" s="53" t="s">
        <v>90</v>
      </c>
      <c r="Z3" s="51" t="s">
        <v>84</v>
      </c>
      <c r="AA3" s="52" t="s">
        <v>85</v>
      </c>
      <c r="AB3" s="53" t="s">
        <v>90</v>
      </c>
      <c r="AC3" s="51" t="s">
        <v>84</v>
      </c>
      <c r="AD3" s="52" t="s">
        <v>85</v>
      </c>
      <c r="AE3" s="53" t="s">
        <v>90</v>
      </c>
      <c r="AF3" s="51" t="s">
        <v>84</v>
      </c>
      <c r="AG3" s="52" t="s">
        <v>85</v>
      </c>
      <c r="AH3" s="53" t="s">
        <v>90</v>
      </c>
      <c r="AI3" s="51" t="s">
        <v>84</v>
      </c>
      <c r="AJ3" s="52" t="s">
        <v>85</v>
      </c>
      <c r="AK3" s="53" t="s">
        <v>90</v>
      </c>
      <c r="AL3" s="51" t="s">
        <v>84</v>
      </c>
      <c r="AM3" s="52" t="s">
        <v>85</v>
      </c>
      <c r="AN3" s="53" t="s">
        <v>90</v>
      </c>
      <c r="AO3" s="51" t="s">
        <v>84</v>
      </c>
      <c r="AP3" s="52" t="s">
        <v>85</v>
      </c>
      <c r="AQ3" s="53" t="s">
        <v>90</v>
      </c>
      <c r="AR3" s="51" t="s">
        <v>84</v>
      </c>
      <c r="AS3" s="52" t="s">
        <v>85</v>
      </c>
      <c r="AT3" s="53" t="s">
        <v>90</v>
      </c>
      <c r="AU3" s="51" t="s">
        <v>84</v>
      </c>
      <c r="AV3" s="52" t="s">
        <v>85</v>
      </c>
      <c r="AW3" s="53" t="s">
        <v>90</v>
      </c>
      <c r="AX3" s="51" t="s">
        <v>84</v>
      </c>
      <c r="AY3" s="52" t="s">
        <v>85</v>
      </c>
      <c r="AZ3" s="53" t="s">
        <v>90</v>
      </c>
      <c r="BA3" s="51" t="s">
        <v>84</v>
      </c>
      <c r="BB3" s="52" t="s">
        <v>85</v>
      </c>
      <c r="BC3" s="53" t="s">
        <v>90</v>
      </c>
      <c r="BD3" s="51" t="s">
        <v>84</v>
      </c>
      <c r="BE3" s="52" t="s">
        <v>85</v>
      </c>
      <c r="BF3" s="53" t="s">
        <v>90</v>
      </c>
      <c r="BG3" s="51" t="s">
        <v>84</v>
      </c>
      <c r="BH3" s="52" t="s">
        <v>85</v>
      </c>
      <c r="BI3" s="53" t="s">
        <v>90</v>
      </c>
      <c r="BJ3" s="51" t="s">
        <v>84</v>
      </c>
      <c r="BK3" s="52" t="s">
        <v>85</v>
      </c>
      <c r="BL3" s="53" t="s">
        <v>90</v>
      </c>
    </row>
    <row r="4" spans="1:64" ht="15">
      <c r="A4" t="s">
        <v>8</v>
      </c>
      <c r="B4" s="64">
        <f aca="true" t="shared" si="0" ref="B4:B9">SUM(D4,E4:F4,H4:I4,K4:L4,N4:O4,Q4:R4,T4:U4,W4:X4,Z4:AA4,AC4:AD4,AF4:AG4,AI4:AJ4,AL4:AM4,AO4:AP4,AR4:AS4,AU4:AV4,AX4:AY4,BA4:BB4,BD4:BE4,BG4:BH4,BJ4:BK4)</f>
        <v>10</v>
      </c>
      <c r="C4" s="64">
        <f aca="true" t="shared" si="1" ref="C4:C9">INDEX(Feature_Values,ROW(),4+$C$2*3)</f>
        <v>10</v>
      </c>
      <c r="D4" s="55">
        <v>10</v>
      </c>
      <c r="E4" s="14"/>
      <c r="F4" s="15"/>
      <c r="G4" s="23">
        <f aca="true" t="shared" si="2" ref="G4:G9">D4+SUM(E4:F4)</f>
        <v>10</v>
      </c>
      <c r="H4" s="14"/>
      <c r="I4" s="15"/>
      <c r="J4" s="23">
        <f aca="true" t="shared" si="3" ref="J4:J9">G4+SUM(H4:I4)</f>
        <v>10</v>
      </c>
      <c r="K4" s="14"/>
      <c r="L4" s="6"/>
      <c r="M4" s="23">
        <f aca="true" t="shared" si="4" ref="M4:M9">J4+SUM(K4:L4)</f>
        <v>10</v>
      </c>
      <c r="N4" s="14"/>
      <c r="O4" s="15"/>
      <c r="P4" s="23">
        <f aca="true" t="shared" si="5" ref="P4:P9">M4+SUM(N4:O4)</f>
        <v>10</v>
      </c>
      <c r="Q4" s="14"/>
      <c r="R4" s="15"/>
      <c r="S4" s="23">
        <f aca="true" t="shared" si="6" ref="S4:S9">P4+SUM(Q4:R4)</f>
        <v>10</v>
      </c>
      <c r="T4" s="14"/>
      <c r="U4" s="6"/>
      <c r="V4" s="23">
        <f aca="true" t="shared" si="7" ref="V4:V9">S4+SUM(T4:U4)</f>
        <v>10</v>
      </c>
      <c r="W4" s="14"/>
      <c r="X4" s="15"/>
      <c r="Y4" s="23">
        <f aca="true" t="shared" si="8" ref="Y4:Y9">V4+SUM(W4:X4)</f>
        <v>10</v>
      </c>
      <c r="Z4" s="14"/>
      <c r="AA4" s="15"/>
      <c r="AB4" s="23">
        <f aca="true" t="shared" si="9" ref="AB4:AB9">Y4+SUM(Z4:AA4)</f>
        <v>10</v>
      </c>
      <c r="AC4" s="14"/>
      <c r="AD4" s="6"/>
      <c r="AE4" s="23">
        <f aca="true" t="shared" si="10" ref="AE4:AE9">AB4+SUM(AC4:AD4)</f>
        <v>10</v>
      </c>
      <c r="AF4" s="14"/>
      <c r="AG4" s="15"/>
      <c r="AH4" s="23">
        <f aca="true" t="shared" si="11" ref="AH4:AH9">AE4+SUM(AF4:AG4)</f>
        <v>10</v>
      </c>
      <c r="AI4" s="14"/>
      <c r="AJ4" s="15"/>
      <c r="AK4" s="23">
        <f aca="true" t="shared" si="12" ref="AK4:AK9">AH4+SUM(AI4:AJ4)</f>
        <v>10</v>
      </c>
      <c r="AL4" s="14"/>
      <c r="AM4" s="6"/>
      <c r="AN4" s="23">
        <f aca="true" t="shared" si="13" ref="AN4:AN9">AK4+SUM(AL4:AM4)</f>
        <v>10</v>
      </c>
      <c r="AO4" s="14"/>
      <c r="AP4" s="15"/>
      <c r="AQ4" s="23">
        <f aca="true" t="shared" si="14" ref="AQ4:AQ9">AN4+SUM(AO4:AP4)</f>
        <v>10</v>
      </c>
      <c r="AR4" s="14"/>
      <c r="AS4" s="15"/>
      <c r="AT4" s="23">
        <f aca="true" t="shared" si="15" ref="AT4:AT9">AQ4+SUM(AR4:AS4)</f>
        <v>10</v>
      </c>
      <c r="AU4" s="14"/>
      <c r="AV4" s="6"/>
      <c r="AW4" s="23">
        <f aca="true" t="shared" si="16" ref="AW4:AW9">AT4+SUM(AU4:AV4)</f>
        <v>10</v>
      </c>
      <c r="AX4" s="14"/>
      <c r="AY4" s="15"/>
      <c r="AZ4" s="23">
        <f aca="true" t="shared" si="17" ref="AZ4:AZ9">AW4+SUM(AX4:AY4)</f>
        <v>10</v>
      </c>
      <c r="BA4" s="14"/>
      <c r="BB4" s="15"/>
      <c r="BC4" s="23">
        <f aca="true" t="shared" si="18" ref="BC4:BC9">AZ4+SUM(BA4:BB4)</f>
        <v>10</v>
      </c>
      <c r="BD4" s="14"/>
      <c r="BE4" s="6"/>
      <c r="BF4" s="23">
        <f aca="true" t="shared" si="19" ref="BF4:BF9">BC4+SUM(BD4:BE4)</f>
        <v>10</v>
      </c>
      <c r="BG4" s="14"/>
      <c r="BH4" s="15"/>
      <c r="BI4" s="23">
        <f aca="true" t="shared" si="20" ref="BI4:BI9">BF4+SUM(BG4:BH4)</f>
        <v>10</v>
      </c>
      <c r="BJ4" s="14"/>
      <c r="BK4" s="15"/>
      <c r="BL4" s="23">
        <f aca="true" t="shared" si="21" ref="BL4:BL9">BI4+SUM(BJ4:BK4)</f>
        <v>10</v>
      </c>
    </row>
    <row r="5" spans="1:64" ht="15">
      <c r="A5" t="s">
        <v>6</v>
      </c>
      <c r="B5" s="64">
        <f t="shared" si="0"/>
        <v>10</v>
      </c>
      <c r="C5" s="64">
        <f t="shared" si="1"/>
        <v>10</v>
      </c>
      <c r="D5" s="55">
        <v>10</v>
      </c>
      <c r="E5" s="14"/>
      <c r="F5" s="15"/>
      <c r="G5" s="23">
        <f t="shared" si="2"/>
        <v>10</v>
      </c>
      <c r="H5" s="14"/>
      <c r="I5" s="15"/>
      <c r="J5" s="23">
        <f t="shared" si="3"/>
        <v>10</v>
      </c>
      <c r="K5" s="14"/>
      <c r="L5" s="6"/>
      <c r="M5" s="23">
        <f t="shared" si="4"/>
        <v>10</v>
      </c>
      <c r="N5" s="14"/>
      <c r="O5" s="15"/>
      <c r="P5" s="23">
        <f t="shared" si="5"/>
        <v>10</v>
      </c>
      <c r="Q5" s="14"/>
      <c r="R5" s="15"/>
      <c r="S5" s="23">
        <f t="shared" si="6"/>
        <v>10</v>
      </c>
      <c r="T5" s="14"/>
      <c r="U5" s="6"/>
      <c r="V5" s="23">
        <f t="shared" si="7"/>
        <v>10</v>
      </c>
      <c r="W5" s="14"/>
      <c r="X5" s="15"/>
      <c r="Y5" s="23">
        <f t="shared" si="8"/>
        <v>10</v>
      </c>
      <c r="Z5" s="14"/>
      <c r="AA5" s="15"/>
      <c r="AB5" s="23">
        <f t="shared" si="9"/>
        <v>10</v>
      </c>
      <c r="AC5" s="14"/>
      <c r="AD5" s="6"/>
      <c r="AE5" s="23">
        <f t="shared" si="10"/>
        <v>10</v>
      </c>
      <c r="AF5" s="14"/>
      <c r="AG5" s="15"/>
      <c r="AH5" s="23">
        <f t="shared" si="11"/>
        <v>10</v>
      </c>
      <c r="AI5" s="14"/>
      <c r="AJ5" s="15"/>
      <c r="AK5" s="23">
        <f t="shared" si="12"/>
        <v>10</v>
      </c>
      <c r="AL5" s="14"/>
      <c r="AM5" s="6"/>
      <c r="AN5" s="23">
        <f t="shared" si="13"/>
        <v>10</v>
      </c>
      <c r="AO5" s="14"/>
      <c r="AP5" s="15"/>
      <c r="AQ5" s="23">
        <f t="shared" si="14"/>
        <v>10</v>
      </c>
      <c r="AR5" s="14"/>
      <c r="AS5" s="15"/>
      <c r="AT5" s="23">
        <f t="shared" si="15"/>
        <v>10</v>
      </c>
      <c r="AU5" s="14"/>
      <c r="AV5" s="6"/>
      <c r="AW5" s="23">
        <f t="shared" si="16"/>
        <v>10</v>
      </c>
      <c r="AX5" s="14"/>
      <c r="AY5" s="15"/>
      <c r="AZ5" s="23">
        <f t="shared" si="17"/>
        <v>10</v>
      </c>
      <c r="BA5" s="14"/>
      <c r="BB5" s="15"/>
      <c r="BC5" s="23">
        <f t="shared" si="18"/>
        <v>10</v>
      </c>
      <c r="BD5" s="14"/>
      <c r="BE5" s="6"/>
      <c r="BF5" s="23">
        <f t="shared" si="19"/>
        <v>10</v>
      </c>
      <c r="BG5" s="14"/>
      <c r="BH5" s="15"/>
      <c r="BI5" s="23">
        <f t="shared" si="20"/>
        <v>10</v>
      </c>
      <c r="BJ5" s="14"/>
      <c r="BK5" s="15"/>
      <c r="BL5" s="23">
        <f t="shared" si="21"/>
        <v>10</v>
      </c>
    </row>
    <row r="6" spans="1:64" ht="15">
      <c r="A6" t="s">
        <v>7</v>
      </c>
      <c r="B6" s="64">
        <f t="shared" si="0"/>
        <v>10</v>
      </c>
      <c r="C6" s="64">
        <f t="shared" si="1"/>
        <v>10</v>
      </c>
      <c r="D6" s="55">
        <v>10</v>
      </c>
      <c r="E6" s="14"/>
      <c r="F6" s="15"/>
      <c r="G6" s="23">
        <f t="shared" si="2"/>
        <v>10</v>
      </c>
      <c r="H6" s="14"/>
      <c r="I6" s="15"/>
      <c r="J6" s="23">
        <f t="shared" si="3"/>
        <v>10</v>
      </c>
      <c r="K6" s="14"/>
      <c r="L6" s="6"/>
      <c r="M6" s="23">
        <f t="shared" si="4"/>
        <v>10</v>
      </c>
      <c r="N6" s="14"/>
      <c r="O6" s="15"/>
      <c r="P6" s="23">
        <f t="shared" si="5"/>
        <v>10</v>
      </c>
      <c r="Q6" s="14"/>
      <c r="R6" s="15"/>
      <c r="S6" s="23">
        <f t="shared" si="6"/>
        <v>10</v>
      </c>
      <c r="T6" s="14"/>
      <c r="U6" s="6"/>
      <c r="V6" s="23">
        <f t="shared" si="7"/>
        <v>10</v>
      </c>
      <c r="W6" s="14"/>
      <c r="X6" s="15"/>
      <c r="Y6" s="23">
        <f t="shared" si="8"/>
        <v>10</v>
      </c>
      <c r="Z6" s="14"/>
      <c r="AA6" s="15"/>
      <c r="AB6" s="23">
        <f t="shared" si="9"/>
        <v>10</v>
      </c>
      <c r="AC6" s="14"/>
      <c r="AD6" s="6"/>
      <c r="AE6" s="23">
        <f t="shared" si="10"/>
        <v>10</v>
      </c>
      <c r="AF6" s="14"/>
      <c r="AG6" s="15"/>
      <c r="AH6" s="23">
        <f t="shared" si="11"/>
        <v>10</v>
      </c>
      <c r="AI6" s="14"/>
      <c r="AJ6" s="15"/>
      <c r="AK6" s="23">
        <f t="shared" si="12"/>
        <v>10</v>
      </c>
      <c r="AL6" s="14"/>
      <c r="AM6" s="6"/>
      <c r="AN6" s="23">
        <f t="shared" si="13"/>
        <v>10</v>
      </c>
      <c r="AO6" s="14"/>
      <c r="AP6" s="15"/>
      <c r="AQ6" s="23">
        <f t="shared" si="14"/>
        <v>10</v>
      </c>
      <c r="AR6" s="14"/>
      <c r="AS6" s="15"/>
      <c r="AT6" s="23">
        <f t="shared" si="15"/>
        <v>10</v>
      </c>
      <c r="AU6" s="14"/>
      <c r="AV6" s="6"/>
      <c r="AW6" s="23">
        <f t="shared" si="16"/>
        <v>10</v>
      </c>
      <c r="AX6" s="14"/>
      <c r="AY6" s="15"/>
      <c r="AZ6" s="23">
        <f t="shared" si="17"/>
        <v>10</v>
      </c>
      <c r="BA6" s="14"/>
      <c r="BB6" s="15"/>
      <c r="BC6" s="23">
        <f t="shared" si="18"/>
        <v>10</v>
      </c>
      <c r="BD6" s="14"/>
      <c r="BE6" s="6"/>
      <c r="BF6" s="23">
        <f t="shared" si="19"/>
        <v>10</v>
      </c>
      <c r="BG6" s="14"/>
      <c r="BH6" s="15"/>
      <c r="BI6" s="23">
        <f t="shared" si="20"/>
        <v>10</v>
      </c>
      <c r="BJ6" s="14"/>
      <c r="BK6" s="15"/>
      <c r="BL6" s="23">
        <f t="shared" si="21"/>
        <v>10</v>
      </c>
    </row>
    <row r="7" spans="1:64" ht="15">
      <c r="A7" t="s">
        <v>5</v>
      </c>
      <c r="B7" s="64">
        <f t="shared" si="0"/>
        <v>10</v>
      </c>
      <c r="C7" s="64">
        <f t="shared" si="1"/>
        <v>10</v>
      </c>
      <c r="D7" s="55">
        <v>10</v>
      </c>
      <c r="E7" s="14"/>
      <c r="F7" s="15"/>
      <c r="G7" s="23">
        <f t="shared" si="2"/>
        <v>10</v>
      </c>
      <c r="H7" s="14"/>
      <c r="I7" s="15"/>
      <c r="J7" s="23">
        <f t="shared" si="3"/>
        <v>10</v>
      </c>
      <c r="K7" s="14"/>
      <c r="L7" s="6"/>
      <c r="M7" s="23">
        <f t="shared" si="4"/>
        <v>10</v>
      </c>
      <c r="N7" s="14"/>
      <c r="O7" s="15"/>
      <c r="P7" s="23">
        <f t="shared" si="5"/>
        <v>10</v>
      </c>
      <c r="Q7" s="14"/>
      <c r="R7" s="15"/>
      <c r="S7" s="23">
        <f t="shared" si="6"/>
        <v>10</v>
      </c>
      <c r="T7" s="14"/>
      <c r="U7" s="6"/>
      <c r="V7" s="23">
        <f t="shared" si="7"/>
        <v>10</v>
      </c>
      <c r="W7" s="14"/>
      <c r="X7" s="15"/>
      <c r="Y7" s="23">
        <f t="shared" si="8"/>
        <v>10</v>
      </c>
      <c r="Z7" s="14"/>
      <c r="AA7" s="15"/>
      <c r="AB7" s="23">
        <f t="shared" si="9"/>
        <v>10</v>
      </c>
      <c r="AC7" s="14"/>
      <c r="AD7" s="6"/>
      <c r="AE7" s="23">
        <f t="shared" si="10"/>
        <v>10</v>
      </c>
      <c r="AF7" s="14"/>
      <c r="AG7" s="15"/>
      <c r="AH7" s="23">
        <f t="shared" si="11"/>
        <v>10</v>
      </c>
      <c r="AI7" s="14"/>
      <c r="AJ7" s="15"/>
      <c r="AK7" s="23">
        <f t="shared" si="12"/>
        <v>10</v>
      </c>
      <c r="AL7" s="14"/>
      <c r="AM7" s="6"/>
      <c r="AN7" s="23">
        <f t="shared" si="13"/>
        <v>10</v>
      </c>
      <c r="AO7" s="14"/>
      <c r="AP7" s="15"/>
      <c r="AQ7" s="23">
        <f t="shared" si="14"/>
        <v>10</v>
      </c>
      <c r="AR7" s="14"/>
      <c r="AS7" s="15"/>
      <c r="AT7" s="23">
        <f t="shared" si="15"/>
        <v>10</v>
      </c>
      <c r="AU7" s="14"/>
      <c r="AV7" s="6"/>
      <c r="AW7" s="23">
        <f t="shared" si="16"/>
        <v>10</v>
      </c>
      <c r="AX7" s="14"/>
      <c r="AY7" s="15"/>
      <c r="AZ7" s="23">
        <f t="shared" si="17"/>
        <v>10</v>
      </c>
      <c r="BA7" s="14"/>
      <c r="BB7" s="15"/>
      <c r="BC7" s="23">
        <f t="shared" si="18"/>
        <v>10</v>
      </c>
      <c r="BD7" s="14"/>
      <c r="BE7" s="6"/>
      <c r="BF7" s="23">
        <f t="shared" si="19"/>
        <v>10</v>
      </c>
      <c r="BG7" s="14"/>
      <c r="BH7" s="15"/>
      <c r="BI7" s="23">
        <f t="shared" si="20"/>
        <v>10</v>
      </c>
      <c r="BJ7" s="14"/>
      <c r="BK7" s="15"/>
      <c r="BL7" s="23">
        <f t="shared" si="21"/>
        <v>10</v>
      </c>
    </row>
    <row r="8" spans="1:64" ht="15">
      <c r="A8" t="s">
        <v>3</v>
      </c>
      <c r="B8" s="64">
        <f t="shared" si="0"/>
        <v>10</v>
      </c>
      <c r="C8" s="64">
        <f t="shared" si="1"/>
        <v>10</v>
      </c>
      <c r="D8" s="55">
        <v>10</v>
      </c>
      <c r="E8" s="14"/>
      <c r="F8" s="15"/>
      <c r="G8" s="23">
        <f t="shared" si="2"/>
        <v>10</v>
      </c>
      <c r="H8" s="14"/>
      <c r="I8" s="15"/>
      <c r="J8" s="23">
        <f t="shared" si="3"/>
        <v>10</v>
      </c>
      <c r="K8" s="14"/>
      <c r="L8" s="6"/>
      <c r="M8" s="23">
        <f t="shared" si="4"/>
        <v>10</v>
      </c>
      <c r="N8" s="14"/>
      <c r="O8" s="15"/>
      <c r="P8" s="23">
        <f t="shared" si="5"/>
        <v>10</v>
      </c>
      <c r="Q8" s="14"/>
      <c r="R8" s="15"/>
      <c r="S8" s="23">
        <f t="shared" si="6"/>
        <v>10</v>
      </c>
      <c r="T8" s="14"/>
      <c r="U8" s="6"/>
      <c r="V8" s="23">
        <f t="shared" si="7"/>
        <v>10</v>
      </c>
      <c r="W8" s="14"/>
      <c r="X8" s="15"/>
      <c r="Y8" s="23">
        <f t="shared" si="8"/>
        <v>10</v>
      </c>
      <c r="Z8" s="14"/>
      <c r="AA8" s="15"/>
      <c r="AB8" s="23">
        <f t="shared" si="9"/>
        <v>10</v>
      </c>
      <c r="AC8" s="14"/>
      <c r="AD8" s="6"/>
      <c r="AE8" s="23">
        <f t="shared" si="10"/>
        <v>10</v>
      </c>
      <c r="AF8" s="14"/>
      <c r="AG8" s="15"/>
      <c r="AH8" s="23">
        <f t="shared" si="11"/>
        <v>10</v>
      </c>
      <c r="AI8" s="14"/>
      <c r="AJ8" s="15"/>
      <c r="AK8" s="23">
        <f t="shared" si="12"/>
        <v>10</v>
      </c>
      <c r="AL8" s="14"/>
      <c r="AM8" s="6"/>
      <c r="AN8" s="23">
        <f t="shared" si="13"/>
        <v>10</v>
      </c>
      <c r="AO8" s="14"/>
      <c r="AP8" s="15"/>
      <c r="AQ8" s="23">
        <f t="shared" si="14"/>
        <v>10</v>
      </c>
      <c r="AR8" s="14"/>
      <c r="AS8" s="15"/>
      <c r="AT8" s="23">
        <f t="shared" si="15"/>
        <v>10</v>
      </c>
      <c r="AU8" s="14"/>
      <c r="AV8" s="6"/>
      <c r="AW8" s="23">
        <f t="shared" si="16"/>
        <v>10</v>
      </c>
      <c r="AX8" s="14"/>
      <c r="AY8" s="15"/>
      <c r="AZ8" s="23">
        <f t="shared" si="17"/>
        <v>10</v>
      </c>
      <c r="BA8" s="14"/>
      <c r="BB8" s="15"/>
      <c r="BC8" s="23">
        <f t="shared" si="18"/>
        <v>10</v>
      </c>
      <c r="BD8" s="14"/>
      <c r="BE8" s="6"/>
      <c r="BF8" s="23">
        <f t="shared" si="19"/>
        <v>10</v>
      </c>
      <c r="BG8" s="14"/>
      <c r="BH8" s="15"/>
      <c r="BI8" s="23">
        <f t="shared" si="20"/>
        <v>10</v>
      </c>
      <c r="BJ8" s="14"/>
      <c r="BK8" s="15"/>
      <c r="BL8" s="23">
        <f t="shared" si="21"/>
        <v>10</v>
      </c>
    </row>
    <row r="9" spans="1:64" ht="15">
      <c r="A9" t="s">
        <v>4</v>
      </c>
      <c r="B9" s="64">
        <f t="shared" si="0"/>
        <v>10</v>
      </c>
      <c r="C9" s="64">
        <f t="shared" si="1"/>
        <v>10</v>
      </c>
      <c r="D9" s="55">
        <v>10</v>
      </c>
      <c r="E9" s="14"/>
      <c r="F9" s="15"/>
      <c r="G9" s="23">
        <f t="shared" si="2"/>
        <v>10</v>
      </c>
      <c r="H9" s="14"/>
      <c r="I9" s="15"/>
      <c r="J9" s="23">
        <f t="shared" si="3"/>
        <v>10</v>
      </c>
      <c r="K9" s="14"/>
      <c r="L9" s="6"/>
      <c r="M9" s="23">
        <f t="shared" si="4"/>
        <v>10</v>
      </c>
      <c r="N9" s="14"/>
      <c r="O9" s="15"/>
      <c r="P9" s="23">
        <f t="shared" si="5"/>
        <v>10</v>
      </c>
      <c r="Q9" s="14"/>
      <c r="R9" s="15"/>
      <c r="S9" s="23">
        <f t="shared" si="6"/>
        <v>10</v>
      </c>
      <c r="T9" s="14"/>
      <c r="U9" s="6"/>
      <c r="V9" s="23">
        <f t="shared" si="7"/>
        <v>10</v>
      </c>
      <c r="W9" s="14"/>
      <c r="X9" s="15"/>
      <c r="Y9" s="23">
        <f t="shared" si="8"/>
        <v>10</v>
      </c>
      <c r="Z9" s="14"/>
      <c r="AA9" s="15"/>
      <c r="AB9" s="23">
        <f t="shared" si="9"/>
        <v>10</v>
      </c>
      <c r="AC9" s="14"/>
      <c r="AD9" s="6"/>
      <c r="AE9" s="23">
        <f t="shared" si="10"/>
        <v>10</v>
      </c>
      <c r="AF9" s="14"/>
      <c r="AG9" s="15"/>
      <c r="AH9" s="23">
        <f t="shared" si="11"/>
        <v>10</v>
      </c>
      <c r="AI9" s="14"/>
      <c r="AJ9" s="15"/>
      <c r="AK9" s="23">
        <f t="shared" si="12"/>
        <v>10</v>
      </c>
      <c r="AL9" s="14"/>
      <c r="AM9" s="6"/>
      <c r="AN9" s="23">
        <f t="shared" si="13"/>
        <v>10</v>
      </c>
      <c r="AO9" s="14"/>
      <c r="AP9" s="15"/>
      <c r="AQ9" s="23">
        <f t="shared" si="14"/>
        <v>10</v>
      </c>
      <c r="AR9" s="14"/>
      <c r="AS9" s="15"/>
      <c r="AT9" s="23">
        <f t="shared" si="15"/>
        <v>10</v>
      </c>
      <c r="AU9" s="14"/>
      <c r="AV9" s="6"/>
      <c r="AW9" s="23">
        <f t="shared" si="16"/>
        <v>10</v>
      </c>
      <c r="AX9" s="14"/>
      <c r="AY9" s="15"/>
      <c r="AZ9" s="23">
        <f t="shared" si="17"/>
        <v>10</v>
      </c>
      <c r="BA9" s="14"/>
      <c r="BB9" s="15"/>
      <c r="BC9" s="23">
        <f t="shared" si="18"/>
        <v>10</v>
      </c>
      <c r="BD9" s="14"/>
      <c r="BE9" s="6"/>
      <c r="BF9" s="23">
        <f t="shared" si="19"/>
        <v>10</v>
      </c>
      <c r="BG9" s="14"/>
      <c r="BH9" s="15"/>
      <c r="BI9" s="23">
        <f t="shared" si="20"/>
        <v>10</v>
      </c>
      <c r="BJ9" s="14"/>
      <c r="BK9" s="15"/>
      <c r="BL9" s="23">
        <f t="shared" si="21"/>
        <v>10</v>
      </c>
    </row>
    <row r="10" spans="1:64" ht="15">
      <c r="A10" s="18" t="s">
        <v>86</v>
      </c>
      <c r="B10" s="54"/>
      <c r="C10" s="54"/>
      <c r="D10" s="54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19"/>
      <c r="AY10" s="20"/>
      <c r="AZ10" s="21"/>
      <c r="BA10" s="19"/>
      <c r="BB10" s="20"/>
      <c r="BC10" s="21"/>
      <c r="BD10" s="19"/>
      <c r="BE10" s="20"/>
      <c r="BF10" s="21"/>
      <c r="BG10" s="19"/>
      <c r="BH10" s="20"/>
      <c r="BI10" s="21"/>
      <c r="BJ10" s="19"/>
      <c r="BK10" s="20"/>
      <c r="BL10" s="21"/>
    </row>
    <row r="11" spans="1:64" ht="15">
      <c r="A11" t="s">
        <v>107</v>
      </c>
      <c r="B11" s="64">
        <f>SUM(D11,E11:F11,H11:I11,K11:L11,N11:O11,Q11:R11,T11:U11,W11:X11,Z11:AA11,AC11:AD11,AF11:AG11,AI11:AJ11,AL11:AM11,AO11:AP11,AR11:AS11,AU11:AV11,AX11:AY11,BA11:BB11,BD11:BE11,BG11:BH11,BJ11:BK11)</f>
        <v>0</v>
      </c>
      <c r="C11" s="64">
        <f>INDEX(Feature_Values,ROW(),4+$C$2*3)</f>
        <v>0</v>
      </c>
      <c r="D11" s="55">
        <v>0</v>
      </c>
      <c r="E11" s="17"/>
      <c r="F11" s="6"/>
      <c r="G11" s="23">
        <f>D11+SUM(E11:F11)</f>
        <v>0</v>
      </c>
      <c r="H11" s="17"/>
      <c r="I11" s="6"/>
      <c r="J11" s="23">
        <f>G11+SUM(H11:I11)</f>
        <v>0</v>
      </c>
      <c r="K11" s="17"/>
      <c r="L11" s="6"/>
      <c r="M11" s="23">
        <f>J11+SUM(K11:L11)</f>
        <v>0</v>
      </c>
      <c r="N11" s="17"/>
      <c r="O11" s="6"/>
      <c r="P11" s="23">
        <f>M11+SUM(N11:O11)</f>
        <v>0</v>
      </c>
      <c r="Q11" s="17"/>
      <c r="R11" s="6"/>
      <c r="S11" s="23">
        <f>P11+SUM(Q11:R11)</f>
        <v>0</v>
      </c>
      <c r="T11" s="17"/>
      <c r="U11" s="6"/>
      <c r="V11" s="23">
        <f>S11+SUM(T11:U11)</f>
        <v>0</v>
      </c>
      <c r="W11" s="17"/>
      <c r="X11" s="6"/>
      <c r="Y11" s="23">
        <f>V11+SUM(W11:X11)</f>
        <v>0</v>
      </c>
      <c r="Z11" s="17"/>
      <c r="AA11" s="6"/>
      <c r="AB11" s="23">
        <f>Y11+SUM(Z11:AA11)</f>
        <v>0</v>
      </c>
      <c r="AC11" s="17"/>
      <c r="AD11" s="6"/>
      <c r="AE11" s="23">
        <f>AB11+SUM(AC11:AD11)</f>
        <v>0</v>
      </c>
      <c r="AF11" s="17"/>
      <c r="AG11" s="6"/>
      <c r="AH11" s="23">
        <f>AE11+SUM(AF11:AG11)</f>
        <v>0</v>
      </c>
      <c r="AI11" s="17"/>
      <c r="AJ11" s="6"/>
      <c r="AK11" s="23">
        <f>AH11+SUM(AI11:AJ11)</f>
        <v>0</v>
      </c>
      <c r="AL11" s="17"/>
      <c r="AM11" s="6"/>
      <c r="AN11" s="23">
        <f>AK11+SUM(AL11:AM11)</f>
        <v>0</v>
      </c>
      <c r="AO11" s="17"/>
      <c r="AP11" s="6"/>
      <c r="AQ11" s="23">
        <f>AN11+SUM(AO11:AP11)</f>
        <v>0</v>
      </c>
      <c r="AR11" s="17"/>
      <c r="AS11" s="6"/>
      <c r="AT11" s="23">
        <f>AQ11+SUM(AR11:AS11)</f>
        <v>0</v>
      </c>
      <c r="AU11" s="17"/>
      <c r="AV11" s="6"/>
      <c r="AW11" s="23">
        <f>AT11+SUM(AU11:AV11)</f>
        <v>0</v>
      </c>
      <c r="AX11" s="17"/>
      <c r="AY11" s="6"/>
      <c r="AZ11" s="23">
        <f>AW11+SUM(AX11:AY11)</f>
        <v>0</v>
      </c>
      <c r="BA11" s="17"/>
      <c r="BB11" s="6"/>
      <c r="BC11" s="23">
        <f>AZ11+SUM(BA11:BB11)</f>
        <v>0</v>
      </c>
      <c r="BD11" s="17"/>
      <c r="BE11" s="6"/>
      <c r="BF11" s="23">
        <f>BC11+SUM(BD11:BE11)</f>
        <v>0</v>
      </c>
      <c r="BG11" s="17"/>
      <c r="BH11" s="6"/>
      <c r="BI11" s="23">
        <f>BF11+SUM(BG11:BH11)</f>
        <v>0</v>
      </c>
      <c r="BJ11" s="17"/>
      <c r="BK11" s="6"/>
      <c r="BL11" s="23">
        <f>BI11+SUM(BJ11:BK11)</f>
        <v>0</v>
      </c>
    </row>
    <row r="12" spans="1:64" ht="15">
      <c r="A12" t="s">
        <v>108</v>
      </c>
      <c r="B12" s="64">
        <f>SUM(D12,E12:F12,H12:I12,K12:L12,N12:O12,Q12:R12,T12:U12,W12:X12,Z12:AA12,AC12:AD12,AF12:AG12,AI12:AJ12,AL12:AM12,AO12:AP12,AR12:AS12,AU12:AV12,AX12:AY12,BA12:BB12,BD12:BE12,BG12:BH12,BJ12:BK12)</f>
        <v>0</v>
      </c>
      <c r="C12" s="64">
        <f>INDEX(Feature_Values,ROW(),4+$C$2*3)</f>
        <v>0</v>
      </c>
      <c r="D12" s="55">
        <v>0</v>
      </c>
      <c r="E12" s="17"/>
      <c r="F12" s="6"/>
      <c r="G12" s="23">
        <f>D12+SUM(E12:F12)</f>
        <v>0</v>
      </c>
      <c r="H12" s="17"/>
      <c r="I12" s="6"/>
      <c r="J12" s="23">
        <f>G12+SUM(H12:I12)</f>
        <v>0</v>
      </c>
      <c r="K12" s="17"/>
      <c r="L12" s="6"/>
      <c r="M12" s="23">
        <f>J12+SUM(K12:L12)</f>
        <v>0</v>
      </c>
      <c r="N12" s="17"/>
      <c r="O12" s="6"/>
      <c r="P12" s="23">
        <f>M12+SUM(N12:O12)</f>
        <v>0</v>
      </c>
      <c r="Q12" s="17"/>
      <c r="R12" s="6"/>
      <c r="S12" s="23">
        <f>P12+SUM(Q12:R12)</f>
        <v>0</v>
      </c>
      <c r="T12" s="17"/>
      <c r="U12" s="6"/>
      <c r="V12" s="23">
        <f>S12+SUM(T12:U12)</f>
        <v>0</v>
      </c>
      <c r="W12" s="17"/>
      <c r="X12" s="6"/>
      <c r="Y12" s="23">
        <f>V12+SUM(W12:X12)</f>
        <v>0</v>
      </c>
      <c r="Z12" s="17"/>
      <c r="AA12" s="6"/>
      <c r="AB12" s="23">
        <f>Y12+SUM(Z12:AA12)</f>
        <v>0</v>
      </c>
      <c r="AC12" s="17"/>
      <c r="AD12" s="6"/>
      <c r="AE12" s="23">
        <f>AB12+SUM(AC12:AD12)</f>
        <v>0</v>
      </c>
      <c r="AF12" s="17"/>
      <c r="AG12" s="6"/>
      <c r="AH12" s="23">
        <f>AE12+SUM(AF12:AG12)</f>
        <v>0</v>
      </c>
      <c r="AI12" s="17"/>
      <c r="AJ12" s="6"/>
      <c r="AK12" s="23">
        <f>AH12+SUM(AI12:AJ12)</f>
        <v>0</v>
      </c>
      <c r="AL12" s="17"/>
      <c r="AM12" s="6"/>
      <c r="AN12" s="23">
        <f>AK12+SUM(AL12:AM12)</f>
        <v>0</v>
      </c>
      <c r="AO12" s="17"/>
      <c r="AP12" s="6"/>
      <c r="AQ12" s="23">
        <f>AN12+SUM(AO12:AP12)</f>
        <v>0</v>
      </c>
      <c r="AR12" s="17"/>
      <c r="AS12" s="6"/>
      <c r="AT12" s="23">
        <f>AQ12+SUM(AR12:AS12)</f>
        <v>0</v>
      </c>
      <c r="AU12" s="17"/>
      <c r="AV12" s="6"/>
      <c r="AW12" s="23">
        <f>AT12+SUM(AU12:AV12)</f>
        <v>0</v>
      </c>
      <c r="AX12" s="17"/>
      <c r="AY12" s="6"/>
      <c r="AZ12" s="23">
        <f>AW12+SUM(AX12:AY12)</f>
        <v>0</v>
      </c>
      <c r="BA12" s="17"/>
      <c r="BB12" s="6"/>
      <c r="BC12" s="23">
        <f>AZ12+SUM(BA12:BB12)</f>
        <v>0</v>
      </c>
      <c r="BD12" s="17"/>
      <c r="BE12" s="6"/>
      <c r="BF12" s="23">
        <f>BC12+SUM(BD12:BE12)</f>
        <v>0</v>
      </c>
      <c r="BG12" s="17"/>
      <c r="BH12" s="6"/>
      <c r="BI12" s="23">
        <f>BF12+SUM(BG12:BH12)</f>
        <v>0</v>
      </c>
      <c r="BJ12" s="17"/>
      <c r="BK12" s="6"/>
      <c r="BL12" s="23">
        <f>BI12+SUM(BJ12:BK12)</f>
        <v>0</v>
      </c>
    </row>
    <row r="13" spans="1:64" ht="15">
      <c r="A13" t="s">
        <v>109</v>
      </c>
      <c r="B13" s="64">
        <f>SUM(D13,E13:F13,H13:I13,K13:L13,N13:O13,Q13:R13,T13:U13,W13:X13,Z13:AA13,AC13:AD13,AF13:AG13,AI13:AJ13,AL13:AM13,AO13:AP13,AR13:AS13,AU13:AV13,AX13:AY13,BA13:BB13,BD13:BE13,BG13:BH13,BJ13:BK13)</f>
        <v>0</v>
      </c>
      <c r="C13" s="64">
        <f>INDEX(Feature_Values,ROW(),4+$C$2*3)</f>
        <v>0</v>
      </c>
      <c r="D13" s="55">
        <v>0</v>
      </c>
      <c r="E13" s="17"/>
      <c r="F13" s="6"/>
      <c r="G13" s="23">
        <f>D13+SUM(E13:F13)</f>
        <v>0</v>
      </c>
      <c r="H13" s="17"/>
      <c r="I13" s="6"/>
      <c r="J13" s="23">
        <f>G13+SUM(H13:I13)</f>
        <v>0</v>
      </c>
      <c r="K13" s="17"/>
      <c r="L13" s="6"/>
      <c r="M13" s="23">
        <f>J13+SUM(K13:L13)</f>
        <v>0</v>
      </c>
      <c r="N13" s="17"/>
      <c r="O13" s="6"/>
      <c r="P13" s="23">
        <f>M13+SUM(N13:O13)</f>
        <v>0</v>
      </c>
      <c r="Q13" s="17"/>
      <c r="R13" s="6"/>
      <c r="S13" s="23">
        <f>P13+SUM(Q13:R13)</f>
        <v>0</v>
      </c>
      <c r="T13" s="17"/>
      <c r="U13" s="6"/>
      <c r="V13" s="23">
        <f>S13+SUM(T13:U13)</f>
        <v>0</v>
      </c>
      <c r="W13" s="17"/>
      <c r="X13" s="6"/>
      <c r="Y13" s="23">
        <f>V13+SUM(W13:X13)</f>
        <v>0</v>
      </c>
      <c r="Z13" s="17"/>
      <c r="AA13" s="6"/>
      <c r="AB13" s="23">
        <f>Y13+SUM(Z13:AA13)</f>
        <v>0</v>
      </c>
      <c r="AC13" s="17"/>
      <c r="AD13" s="6"/>
      <c r="AE13" s="23">
        <f>AB13+SUM(AC13:AD13)</f>
        <v>0</v>
      </c>
      <c r="AF13" s="17"/>
      <c r="AG13" s="6"/>
      <c r="AH13" s="23">
        <f>AE13+SUM(AF13:AG13)</f>
        <v>0</v>
      </c>
      <c r="AI13" s="17"/>
      <c r="AJ13" s="6"/>
      <c r="AK13" s="23">
        <f>AH13+SUM(AI13:AJ13)</f>
        <v>0</v>
      </c>
      <c r="AL13" s="17"/>
      <c r="AM13" s="6"/>
      <c r="AN13" s="23">
        <f>AK13+SUM(AL13:AM13)</f>
        <v>0</v>
      </c>
      <c r="AO13" s="17"/>
      <c r="AP13" s="6"/>
      <c r="AQ13" s="23">
        <f>AN13+SUM(AO13:AP13)</f>
        <v>0</v>
      </c>
      <c r="AR13" s="17"/>
      <c r="AS13" s="6"/>
      <c r="AT13" s="23">
        <f>AQ13+SUM(AR13:AS13)</f>
        <v>0</v>
      </c>
      <c r="AU13" s="17"/>
      <c r="AV13" s="6"/>
      <c r="AW13" s="23">
        <f>AT13+SUM(AU13:AV13)</f>
        <v>0</v>
      </c>
      <c r="AX13" s="17"/>
      <c r="AY13" s="6"/>
      <c r="AZ13" s="23">
        <f>AW13+SUM(AX13:AY13)</f>
        <v>0</v>
      </c>
      <c r="BA13" s="17"/>
      <c r="BB13" s="6"/>
      <c r="BC13" s="23">
        <f>AZ13+SUM(BA13:BB13)</f>
        <v>0</v>
      </c>
      <c r="BD13" s="17"/>
      <c r="BE13" s="6"/>
      <c r="BF13" s="23">
        <f>BC13+SUM(BD13:BE13)</f>
        <v>0</v>
      </c>
      <c r="BG13" s="17"/>
      <c r="BH13" s="6"/>
      <c r="BI13" s="23">
        <f>BF13+SUM(BG13:BH13)</f>
        <v>0</v>
      </c>
      <c r="BJ13" s="17"/>
      <c r="BK13" s="6"/>
      <c r="BL13" s="23">
        <f>BI13+SUM(BJ13:BK13)</f>
        <v>0</v>
      </c>
    </row>
    <row r="14" spans="1:64" ht="15">
      <c r="A14" t="s">
        <v>12</v>
      </c>
      <c r="B14" s="64">
        <f>SUM(D14,E14:F14,H14:I14,K14:L14,N14:O14,Q14:R14,T14:U14,W14:X14,Z14:AA14,AC14:AD14,AF14:AG14,AI14:AJ14,AL14:AM14,AO14:AP14,AR14:AS14,AU14:AV14,AX14:AY14,BA14:BB14,BD14:BE14,BG14:BH14,BJ14:BK14)</f>
        <v>0</v>
      </c>
      <c r="C14" s="64">
        <f>INDEX(Feature_Values,ROW(),4+$C$2*3)</f>
        <v>0</v>
      </c>
      <c r="D14" s="55">
        <v>0</v>
      </c>
      <c r="E14" s="17"/>
      <c r="F14" s="6"/>
      <c r="G14" s="23">
        <f>D14+SUM(E14:F14)</f>
        <v>0</v>
      </c>
      <c r="H14" s="17"/>
      <c r="I14" s="6"/>
      <c r="J14" s="23">
        <f>G14+SUM(H14:I14)</f>
        <v>0</v>
      </c>
      <c r="K14" s="17"/>
      <c r="L14" s="6"/>
      <c r="M14" s="23">
        <f>J14+SUM(K14:L14)</f>
        <v>0</v>
      </c>
      <c r="N14" s="17"/>
      <c r="O14" s="6"/>
      <c r="P14" s="23">
        <f>M14+SUM(N14:O14)</f>
        <v>0</v>
      </c>
      <c r="Q14" s="17"/>
      <c r="R14" s="6"/>
      <c r="S14" s="23">
        <f>P14+SUM(Q14:R14)</f>
        <v>0</v>
      </c>
      <c r="T14" s="17"/>
      <c r="U14" s="6"/>
      <c r="V14" s="23">
        <f>S14+SUM(T14:U14)</f>
        <v>0</v>
      </c>
      <c r="W14" s="17"/>
      <c r="X14" s="6"/>
      <c r="Y14" s="23">
        <f>V14+SUM(W14:X14)</f>
        <v>0</v>
      </c>
      <c r="Z14" s="17"/>
      <c r="AA14" s="6"/>
      <c r="AB14" s="23">
        <f>Y14+SUM(Z14:AA14)</f>
        <v>0</v>
      </c>
      <c r="AC14" s="17"/>
      <c r="AD14" s="6"/>
      <c r="AE14" s="23">
        <f>AB14+SUM(AC14:AD14)</f>
        <v>0</v>
      </c>
      <c r="AF14" s="17"/>
      <c r="AG14" s="6"/>
      <c r="AH14" s="23">
        <f>AE14+SUM(AF14:AG14)</f>
        <v>0</v>
      </c>
      <c r="AI14" s="17"/>
      <c r="AJ14" s="6"/>
      <c r="AK14" s="23">
        <f>AH14+SUM(AI14:AJ14)</f>
        <v>0</v>
      </c>
      <c r="AL14" s="17"/>
      <c r="AM14" s="6"/>
      <c r="AN14" s="23">
        <f>AK14+SUM(AL14:AM14)</f>
        <v>0</v>
      </c>
      <c r="AO14" s="17"/>
      <c r="AP14" s="6"/>
      <c r="AQ14" s="23">
        <f>AN14+SUM(AO14:AP14)</f>
        <v>0</v>
      </c>
      <c r="AR14" s="17"/>
      <c r="AS14" s="6"/>
      <c r="AT14" s="23">
        <f>AQ14+SUM(AR14:AS14)</f>
        <v>0</v>
      </c>
      <c r="AU14" s="17"/>
      <c r="AV14" s="6"/>
      <c r="AW14" s="23">
        <f>AT14+SUM(AU14:AV14)</f>
        <v>0</v>
      </c>
      <c r="AX14" s="17"/>
      <c r="AY14" s="6"/>
      <c r="AZ14" s="23">
        <f>AW14+SUM(AX14:AY14)</f>
        <v>0</v>
      </c>
      <c r="BA14" s="17"/>
      <c r="BB14" s="6"/>
      <c r="BC14" s="23">
        <f>AZ14+SUM(BA14:BB14)</f>
        <v>0</v>
      </c>
      <c r="BD14" s="17"/>
      <c r="BE14" s="6"/>
      <c r="BF14" s="23">
        <f>BC14+SUM(BD14:BE14)</f>
        <v>0</v>
      </c>
      <c r="BG14" s="17"/>
      <c r="BH14" s="6"/>
      <c r="BI14" s="23">
        <f>BF14+SUM(BG14:BH14)</f>
        <v>0</v>
      </c>
      <c r="BJ14" s="17"/>
      <c r="BK14" s="6"/>
      <c r="BL14" s="23">
        <f>BI14+SUM(BJ14:BK14)</f>
        <v>0</v>
      </c>
    </row>
    <row r="15" spans="1:64" ht="15">
      <c r="A15" s="18" t="s">
        <v>87</v>
      </c>
      <c r="B15" s="54"/>
      <c r="C15" s="54"/>
      <c r="D15" s="54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19"/>
      <c r="AY15" s="20"/>
      <c r="AZ15" s="21"/>
      <c r="BA15" s="19"/>
      <c r="BB15" s="20"/>
      <c r="BC15" s="21"/>
      <c r="BD15" s="19"/>
      <c r="BE15" s="20"/>
      <c r="BF15" s="21"/>
      <c r="BG15" s="19"/>
      <c r="BH15" s="20"/>
      <c r="BI15" s="21"/>
      <c r="BJ15" s="19"/>
      <c r="BK15" s="20"/>
      <c r="BL15" s="21"/>
    </row>
    <row r="16" spans="1:64" ht="15">
      <c r="A16" t="s">
        <v>11</v>
      </c>
      <c r="B16" s="64">
        <f>SUM(D16,E16:F16,H16:I16,K16:L16,N16:O16,Q16:R16,T16:U16,W16:X16,Z16:AA16,AC16:AD16,AF16:AG16,AI16:AJ16,AL16:AM16,AO16:AP16,AR16:AS16,AU16:AV16,AX16:AY16,BA16:BB16,BD16:BE16,BG16:BH16,BJ16:BK16)</f>
        <v>0</v>
      </c>
      <c r="C16" s="64">
        <f>INDEX(Feature_Values,ROW(),4+$C$2*3)</f>
        <v>0</v>
      </c>
      <c r="D16" s="55">
        <v>0</v>
      </c>
      <c r="E16" s="17"/>
      <c r="F16" s="6"/>
      <c r="G16" s="23">
        <f>D16+SUM(E16:F16)</f>
        <v>0</v>
      </c>
      <c r="H16" s="17"/>
      <c r="I16" s="6"/>
      <c r="J16" s="23">
        <f>G16+SUM(H16:I16)</f>
        <v>0</v>
      </c>
      <c r="K16" s="17"/>
      <c r="L16" s="6"/>
      <c r="M16" s="23">
        <f>J16+SUM(K16:L16)</f>
        <v>0</v>
      </c>
      <c r="N16" s="17"/>
      <c r="O16" s="6"/>
      <c r="P16" s="23">
        <f>M16+SUM(N16:O16)</f>
        <v>0</v>
      </c>
      <c r="Q16" s="17"/>
      <c r="R16" s="6"/>
      <c r="S16" s="23">
        <f>P16+SUM(Q16:R16)</f>
        <v>0</v>
      </c>
      <c r="T16" s="17"/>
      <c r="U16" s="6"/>
      <c r="V16" s="23">
        <f>S16+SUM(T16:U16)</f>
        <v>0</v>
      </c>
      <c r="W16" s="17"/>
      <c r="X16" s="6"/>
      <c r="Y16" s="23">
        <f>V16+SUM(W16:X16)</f>
        <v>0</v>
      </c>
      <c r="Z16" s="17"/>
      <c r="AA16" s="6"/>
      <c r="AB16" s="23">
        <f>Y16+SUM(Z16:AA16)</f>
        <v>0</v>
      </c>
      <c r="AC16" s="17"/>
      <c r="AD16" s="6"/>
      <c r="AE16" s="23">
        <f>AB16+SUM(AC16:AD16)</f>
        <v>0</v>
      </c>
      <c r="AF16" s="17"/>
      <c r="AG16" s="6"/>
      <c r="AH16" s="23">
        <f>AE16+SUM(AF16:AG16)</f>
        <v>0</v>
      </c>
      <c r="AI16" s="17"/>
      <c r="AJ16" s="6"/>
      <c r="AK16" s="23">
        <f>AH16+SUM(AI16:AJ16)</f>
        <v>0</v>
      </c>
      <c r="AL16" s="17"/>
      <c r="AM16" s="6"/>
      <c r="AN16" s="23">
        <f>AK16+SUM(AL16:AM16)</f>
        <v>0</v>
      </c>
      <c r="AO16" s="17"/>
      <c r="AP16" s="6"/>
      <c r="AQ16" s="23">
        <f>AN16+SUM(AO16:AP16)</f>
        <v>0</v>
      </c>
      <c r="AR16" s="17"/>
      <c r="AS16" s="6"/>
      <c r="AT16" s="23">
        <f>AQ16+SUM(AR16:AS16)</f>
        <v>0</v>
      </c>
      <c r="AU16" s="17"/>
      <c r="AV16" s="6"/>
      <c r="AW16" s="23">
        <f>AT16+SUM(AU16:AV16)</f>
        <v>0</v>
      </c>
      <c r="AX16" s="17"/>
      <c r="AY16" s="6"/>
      <c r="AZ16" s="23">
        <f>AW16+SUM(AX16:AY16)</f>
        <v>0</v>
      </c>
      <c r="BA16" s="17"/>
      <c r="BB16" s="6"/>
      <c r="BC16" s="23">
        <f>AZ16+SUM(BA16:BB16)</f>
        <v>0</v>
      </c>
      <c r="BD16" s="17"/>
      <c r="BE16" s="6"/>
      <c r="BF16" s="23">
        <f>BC16+SUM(BD16:BE16)</f>
        <v>0</v>
      </c>
      <c r="BG16" s="17"/>
      <c r="BH16" s="6"/>
      <c r="BI16" s="23">
        <f>BF16+SUM(BG16:BH16)</f>
        <v>0</v>
      </c>
      <c r="BJ16" s="17"/>
      <c r="BK16" s="6"/>
      <c r="BL16" s="23">
        <f>BI16+SUM(BJ16:BK16)</f>
        <v>0</v>
      </c>
    </row>
    <row r="17" spans="1:64" ht="15">
      <c r="A17" t="s">
        <v>10</v>
      </c>
      <c r="B17" s="64">
        <f>SUM(D17,E17:F17,H17:I17,K17:L17,N17:O17,Q17:R17,T17:U17,W17:X17,Z17:AA17,AC17:AD17,AF17:AG17,AI17:AJ17,AL17:AM17,AO17:AP17,AR17:AS17,AU17:AV17,AX17:AY17,BA17:BB17,BD17:BE17,BG17:BH17,BJ17:BK17)</f>
        <v>0</v>
      </c>
      <c r="C17" s="64">
        <f>INDEX(Feature_Values,ROW(),4+$C$2*3)</f>
        <v>0</v>
      </c>
      <c r="D17" s="55">
        <v>0</v>
      </c>
      <c r="E17" s="17"/>
      <c r="F17" s="6"/>
      <c r="G17" s="23">
        <f>D17+SUM(E17:F17)</f>
        <v>0</v>
      </c>
      <c r="H17" s="17"/>
      <c r="I17" s="6"/>
      <c r="J17" s="23">
        <f>G17+SUM(H17:I17)</f>
        <v>0</v>
      </c>
      <c r="K17" s="17"/>
      <c r="L17" s="6"/>
      <c r="M17" s="23">
        <f>J17+SUM(K17:L17)</f>
        <v>0</v>
      </c>
      <c r="N17" s="17"/>
      <c r="O17" s="6"/>
      <c r="P17" s="23">
        <f>M17+SUM(N17:O17)</f>
        <v>0</v>
      </c>
      <c r="Q17" s="17"/>
      <c r="R17" s="6"/>
      <c r="S17" s="23">
        <f>P17+SUM(Q17:R17)</f>
        <v>0</v>
      </c>
      <c r="T17" s="17"/>
      <c r="U17" s="6"/>
      <c r="V17" s="23">
        <f>S17+SUM(T17:U17)</f>
        <v>0</v>
      </c>
      <c r="W17" s="17"/>
      <c r="X17" s="6"/>
      <c r="Y17" s="23">
        <f>V17+SUM(W17:X17)</f>
        <v>0</v>
      </c>
      <c r="Z17" s="17"/>
      <c r="AA17" s="6"/>
      <c r="AB17" s="23">
        <f>Y17+SUM(Z17:AA17)</f>
        <v>0</v>
      </c>
      <c r="AC17" s="17"/>
      <c r="AD17" s="6"/>
      <c r="AE17" s="23">
        <f>AB17+SUM(AC17:AD17)</f>
        <v>0</v>
      </c>
      <c r="AF17" s="17"/>
      <c r="AG17" s="6"/>
      <c r="AH17" s="23">
        <f>AE17+SUM(AF17:AG17)</f>
        <v>0</v>
      </c>
      <c r="AI17" s="17"/>
      <c r="AJ17" s="6"/>
      <c r="AK17" s="23">
        <f>AH17+SUM(AI17:AJ17)</f>
        <v>0</v>
      </c>
      <c r="AL17" s="17"/>
      <c r="AM17" s="6"/>
      <c r="AN17" s="23">
        <f>AK17+SUM(AL17:AM17)</f>
        <v>0</v>
      </c>
      <c r="AO17" s="17"/>
      <c r="AP17" s="6"/>
      <c r="AQ17" s="23">
        <f>AN17+SUM(AO17:AP17)</f>
        <v>0</v>
      </c>
      <c r="AR17" s="17"/>
      <c r="AS17" s="6"/>
      <c r="AT17" s="23">
        <f>AQ17+SUM(AR17:AS17)</f>
        <v>0</v>
      </c>
      <c r="AU17" s="17"/>
      <c r="AV17" s="6"/>
      <c r="AW17" s="23">
        <f>AT17+SUM(AU17:AV17)</f>
        <v>0</v>
      </c>
      <c r="AX17" s="17"/>
      <c r="AY17" s="6"/>
      <c r="AZ17" s="23">
        <f>AW17+SUM(AX17:AY17)</f>
        <v>0</v>
      </c>
      <c r="BA17" s="17"/>
      <c r="BB17" s="6"/>
      <c r="BC17" s="23">
        <f>AZ17+SUM(BA17:BB17)</f>
        <v>0</v>
      </c>
      <c r="BD17" s="17"/>
      <c r="BE17" s="6"/>
      <c r="BF17" s="23">
        <f>BC17+SUM(BD17:BE17)</f>
        <v>0</v>
      </c>
      <c r="BG17" s="17"/>
      <c r="BH17" s="6"/>
      <c r="BI17" s="23">
        <f>BF17+SUM(BG17:BH17)</f>
        <v>0</v>
      </c>
      <c r="BJ17" s="17"/>
      <c r="BK17" s="6"/>
      <c r="BL17" s="23">
        <f>BI17+SUM(BJ17:BK17)</f>
        <v>0</v>
      </c>
    </row>
    <row r="18" spans="1:64" ht="15">
      <c r="A18" t="s">
        <v>9</v>
      </c>
      <c r="B18" s="64">
        <f>SUM(D18,E18:F18,H18:I18,K18:L18,N18:O18,Q18:R18,T18:U18,W18:X18,Z18:AA18,AC18:AD18,AF18:AG18,AI18:AJ18,AL18:AM18,AO18:AP18,AR18:AS18,AU18:AV18,AX18:AY18,BA18:BB18,BD18:BE18,BG18:BH18,BJ18:BK18)</f>
        <v>0</v>
      </c>
      <c r="C18" s="64">
        <f>INDEX(Feature_Values,ROW(),4+$C$2*3)</f>
        <v>0</v>
      </c>
      <c r="D18" s="55">
        <v>0</v>
      </c>
      <c r="E18" s="17"/>
      <c r="F18" s="6"/>
      <c r="G18" s="23">
        <f>D18+SUM(E18:F18)</f>
        <v>0</v>
      </c>
      <c r="H18" s="17"/>
      <c r="I18" s="6"/>
      <c r="J18" s="23">
        <f>G18+SUM(H18:I18)</f>
        <v>0</v>
      </c>
      <c r="K18" s="17"/>
      <c r="L18" s="6"/>
      <c r="M18" s="23">
        <f>J18+SUM(K18:L18)</f>
        <v>0</v>
      </c>
      <c r="N18" s="17"/>
      <c r="O18" s="6"/>
      <c r="P18" s="23">
        <f>M18+SUM(N18:O18)</f>
        <v>0</v>
      </c>
      <c r="Q18" s="17"/>
      <c r="R18" s="6"/>
      <c r="S18" s="23">
        <f>P18+SUM(Q18:R18)</f>
        <v>0</v>
      </c>
      <c r="T18" s="17"/>
      <c r="U18" s="6"/>
      <c r="V18" s="23">
        <f>S18+SUM(T18:U18)</f>
        <v>0</v>
      </c>
      <c r="W18" s="17"/>
      <c r="X18" s="6"/>
      <c r="Y18" s="23">
        <f>V18+SUM(W18:X18)</f>
        <v>0</v>
      </c>
      <c r="Z18" s="17"/>
      <c r="AA18" s="6"/>
      <c r="AB18" s="23">
        <f>Y18+SUM(Z18:AA18)</f>
        <v>0</v>
      </c>
      <c r="AC18" s="17"/>
      <c r="AD18" s="6"/>
      <c r="AE18" s="23">
        <f>AB18+SUM(AC18:AD18)</f>
        <v>0</v>
      </c>
      <c r="AF18" s="17"/>
      <c r="AG18" s="6"/>
      <c r="AH18" s="23">
        <f>AE18+SUM(AF18:AG18)</f>
        <v>0</v>
      </c>
      <c r="AI18" s="17"/>
      <c r="AJ18" s="6"/>
      <c r="AK18" s="23">
        <f>AH18+SUM(AI18:AJ18)</f>
        <v>0</v>
      </c>
      <c r="AL18" s="17"/>
      <c r="AM18" s="6"/>
      <c r="AN18" s="23">
        <f>AK18+SUM(AL18:AM18)</f>
        <v>0</v>
      </c>
      <c r="AO18" s="17"/>
      <c r="AP18" s="6"/>
      <c r="AQ18" s="23">
        <f>AN18+SUM(AO18:AP18)</f>
        <v>0</v>
      </c>
      <c r="AR18" s="17"/>
      <c r="AS18" s="6"/>
      <c r="AT18" s="23">
        <f>AQ18+SUM(AR18:AS18)</f>
        <v>0</v>
      </c>
      <c r="AU18" s="17"/>
      <c r="AV18" s="6"/>
      <c r="AW18" s="23">
        <f>AT18+SUM(AU18:AV18)</f>
        <v>0</v>
      </c>
      <c r="AX18" s="17"/>
      <c r="AY18" s="6"/>
      <c r="AZ18" s="23">
        <f>AW18+SUM(AX18:AY18)</f>
        <v>0</v>
      </c>
      <c r="BA18" s="17"/>
      <c r="BB18" s="6"/>
      <c r="BC18" s="23">
        <f>AZ18+SUM(BA18:BB18)</f>
        <v>0</v>
      </c>
      <c r="BD18" s="17"/>
      <c r="BE18" s="6"/>
      <c r="BF18" s="23">
        <f>BC18+SUM(BD18:BE18)</f>
        <v>0</v>
      </c>
      <c r="BG18" s="17"/>
      <c r="BH18" s="6"/>
      <c r="BI18" s="23">
        <f>BF18+SUM(BG18:BH18)</f>
        <v>0</v>
      </c>
      <c r="BJ18" s="17"/>
      <c r="BK18" s="6"/>
      <c r="BL18" s="23">
        <f>BI18+SUM(BJ18:BK18)</f>
        <v>0</v>
      </c>
    </row>
    <row r="19" spans="1:64" ht="15">
      <c r="A19" s="18" t="s">
        <v>88</v>
      </c>
      <c r="B19" s="54"/>
      <c r="C19" s="54"/>
      <c r="D19" s="54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19"/>
      <c r="AY19" s="20"/>
      <c r="AZ19" s="21"/>
      <c r="BA19" s="19"/>
      <c r="BB19" s="20"/>
      <c r="BC19" s="21"/>
      <c r="BD19" s="19"/>
      <c r="BE19" s="20"/>
      <c r="BF19" s="21"/>
      <c r="BG19" s="19"/>
      <c r="BH19" s="20"/>
      <c r="BI19" s="21"/>
      <c r="BJ19" s="19"/>
      <c r="BK19" s="20"/>
      <c r="BL19" s="21"/>
    </row>
    <row r="20" spans="1:64" ht="15">
      <c r="A20" s="32" t="s">
        <v>76</v>
      </c>
      <c r="B20" s="64">
        <f aca="true" t="shared" si="22" ref="B20:B25">SUM(D20,E20:F20,H20:I20,K20:L20,N20:O20,Q20:R20,T20:U20,W20:X20,Z20:AA20,AC20:AD20,AF20:AG20,AI20:AJ20,AL20:AM20,AO20:AP20,AR20:AS20,AU20:AV20,AX20:AY20,BA20:BB20,BD20:BE20,BG20:BH20,BJ20:BK20)</f>
        <v>0</v>
      </c>
      <c r="C20" s="64">
        <f aca="true" t="shared" si="23" ref="C20:C25">INDEX(Feature_Values,ROW(),4+$C$2*3)</f>
        <v>0</v>
      </c>
      <c r="D20" s="55">
        <v>0</v>
      </c>
      <c r="E20" s="17"/>
      <c r="F20" s="6"/>
      <c r="G20" s="23">
        <f aca="true" t="shared" si="24" ref="G20:G25">D20+SUM(E20:F20)</f>
        <v>0</v>
      </c>
      <c r="H20" s="17"/>
      <c r="I20" s="6"/>
      <c r="J20" s="23">
        <f aca="true" t="shared" si="25" ref="J20:J25">G20+SUM(H20:I20)</f>
        <v>0</v>
      </c>
      <c r="K20" s="17"/>
      <c r="L20" s="6"/>
      <c r="M20" s="23">
        <f aca="true" t="shared" si="26" ref="M20:M25">J20+SUM(K20:L20)</f>
        <v>0</v>
      </c>
      <c r="N20" s="17"/>
      <c r="O20" s="6"/>
      <c r="P20" s="23">
        <f aca="true" t="shared" si="27" ref="P20:P25">M20+SUM(N20:O20)</f>
        <v>0</v>
      </c>
      <c r="Q20" s="17"/>
      <c r="R20" s="6"/>
      <c r="S20" s="23">
        <f aca="true" t="shared" si="28" ref="S20:S25">P20+SUM(Q20:R20)</f>
        <v>0</v>
      </c>
      <c r="T20" s="17"/>
      <c r="U20" s="6"/>
      <c r="V20" s="23">
        <f aca="true" t="shared" si="29" ref="V20:V25">S20+SUM(T20:U20)</f>
        <v>0</v>
      </c>
      <c r="W20" s="17"/>
      <c r="X20" s="6"/>
      <c r="Y20" s="23">
        <f aca="true" t="shared" si="30" ref="Y20:Y25">V20+SUM(W20:X20)</f>
        <v>0</v>
      </c>
      <c r="Z20" s="17"/>
      <c r="AA20" s="6"/>
      <c r="AB20" s="23">
        <f aca="true" t="shared" si="31" ref="AB20:AB25">Y20+SUM(Z20:AA20)</f>
        <v>0</v>
      </c>
      <c r="AC20" s="17"/>
      <c r="AD20" s="6"/>
      <c r="AE20" s="23">
        <f aca="true" t="shared" si="32" ref="AE20:AE25">AB20+SUM(AC20:AD20)</f>
        <v>0</v>
      </c>
      <c r="AF20" s="17"/>
      <c r="AG20" s="6"/>
      <c r="AH20" s="23">
        <f aca="true" t="shared" si="33" ref="AH20:AH25">AE20+SUM(AF20:AG20)</f>
        <v>0</v>
      </c>
      <c r="AI20" s="17"/>
      <c r="AJ20" s="6"/>
      <c r="AK20" s="23">
        <f aca="true" t="shared" si="34" ref="AK20:AK25">AH20+SUM(AI20:AJ20)</f>
        <v>0</v>
      </c>
      <c r="AL20" s="17"/>
      <c r="AM20" s="6"/>
      <c r="AN20" s="23">
        <f aca="true" t="shared" si="35" ref="AN20:AN25">AK20+SUM(AL20:AM20)</f>
        <v>0</v>
      </c>
      <c r="AO20" s="17"/>
      <c r="AP20" s="6"/>
      <c r="AQ20" s="23">
        <f aca="true" t="shared" si="36" ref="AQ20:AQ25">AN20+SUM(AO20:AP20)</f>
        <v>0</v>
      </c>
      <c r="AR20" s="17"/>
      <c r="AS20" s="6"/>
      <c r="AT20" s="23">
        <f aca="true" t="shared" si="37" ref="AT20:AT25">AQ20+SUM(AR20:AS20)</f>
        <v>0</v>
      </c>
      <c r="AU20" s="17"/>
      <c r="AV20" s="6"/>
      <c r="AW20" s="23">
        <f aca="true" t="shared" si="38" ref="AW20:AW25">AT20+SUM(AU20:AV20)</f>
        <v>0</v>
      </c>
      <c r="AX20" s="17"/>
      <c r="AY20" s="6"/>
      <c r="AZ20" s="23">
        <f aca="true" t="shared" si="39" ref="AZ20:AZ25">AW20+SUM(AX20:AY20)</f>
        <v>0</v>
      </c>
      <c r="BA20" s="17"/>
      <c r="BB20" s="6"/>
      <c r="BC20" s="23">
        <f aca="true" t="shared" si="40" ref="BC20:BC25">AZ20+SUM(BA20:BB20)</f>
        <v>0</v>
      </c>
      <c r="BD20" s="17"/>
      <c r="BE20" s="6"/>
      <c r="BF20" s="23">
        <f aca="true" t="shared" si="41" ref="BF20:BF25">BC20+SUM(BD20:BE20)</f>
        <v>0</v>
      </c>
      <c r="BG20" s="17"/>
      <c r="BH20" s="6"/>
      <c r="BI20" s="23">
        <f aca="true" t="shared" si="42" ref="BI20:BI25">BF20+SUM(BG20:BH20)</f>
        <v>0</v>
      </c>
      <c r="BJ20" s="17"/>
      <c r="BK20" s="6"/>
      <c r="BL20" s="23">
        <f aca="true" t="shared" si="43" ref="BL20:BL25">BI20+SUM(BJ20:BK20)</f>
        <v>0</v>
      </c>
    </row>
    <row r="21" spans="1:64" ht="15">
      <c r="A21" s="32" t="s">
        <v>77</v>
      </c>
      <c r="B21" s="64">
        <f t="shared" si="22"/>
        <v>0</v>
      </c>
      <c r="C21" s="64">
        <f t="shared" si="23"/>
        <v>0</v>
      </c>
      <c r="D21" s="55">
        <v>0</v>
      </c>
      <c r="E21" s="17"/>
      <c r="F21" s="6"/>
      <c r="G21" s="23">
        <f t="shared" si="24"/>
        <v>0</v>
      </c>
      <c r="H21" s="17"/>
      <c r="I21" s="6"/>
      <c r="J21" s="23">
        <f t="shared" si="25"/>
        <v>0</v>
      </c>
      <c r="K21" s="17"/>
      <c r="L21" s="6"/>
      <c r="M21" s="23">
        <f t="shared" si="26"/>
        <v>0</v>
      </c>
      <c r="N21" s="17"/>
      <c r="O21" s="6"/>
      <c r="P21" s="23">
        <f t="shared" si="27"/>
        <v>0</v>
      </c>
      <c r="Q21" s="17"/>
      <c r="R21" s="6"/>
      <c r="S21" s="23">
        <f t="shared" si="28"/>
        <v>0</v>
      </c>
      <c r="T21" s="17"/>
      <c r="U21" s="6"/>
      <c r="V21" s="23">
        <f t="shared" si="29"/>
        <v>0</v>
      </c>
      <c r="W21" s="17"/>
      <c r="X21" s="6"/>
      <c r="Y21" s="23">
        <f t="shared" si="30"/>
        <v>0</v>
      </c>
      <c r="Z21" s="17"/>
      <c r="AA21" s="6"/>
      <c r="AB21" s="23">
        <f t="shared" si="31"/>
        <v>0</v>
      </c>
      <c r="AC21" s="17"/>
      <c r="AD21" s="6"/>
      <c r="AE21" s="23">
        <f t="shared" si="32"/>
        <v>0</v>
      </c>
      <c r="AF21" s="17"/>
      <c r="AG21" s="6"/>
      <c r="AH21" s="23">
        <f t="shared" si="33"/>
        <v>0</v>
      </c>
      <c r="AI21" s="17"/>
      <c r="AJ21" s="6"/>
      <c r="AK21" s="23">
        <f t="shared" si="34"/>
        <v>0</v>
      </c>
      <c r="AL21" s="17"/>
      <c r="AM21" s="6"/>
      <c r="AN21" s="23">
        <f t="shared" si="35"/>
        <v>0</v>
      </c>
      <c r="AO21" s="17"/>
      <c r="AP21" s="6"/>
      <c r="AQ21" s="23">
        <f t="shared" si="36"/>
        <v>0</v>
      </c>
      <c r="AR21" s="17"/>
      <c r="AS21" s="6"/>
      <c r="AT21" s="23">
        <f t="shared" si="37"/>
        <v>0</v>
      </c>
      <c r="AU21" s="17"/>
      <c r="AV21" s="6"/>
      <c r="AW21" s="23">
        <f t="shared" si="38"/>
        <v>0</v>
      </c>
      <c r="AX21" s="17"/>
      <c r="AY21" s="6"/>
      <c r="AZ21" s="23">
        <f t="shared" si="39"/>
        <v>0</v>
      </c>
      <c r="BA21" s="17"/>
      <c r="BB21" s="6"/>
      <c r="BC21" s="23">
        <f t="shared" si="40"/>
        <v>0</v>
      </c>
      <c r="BD21" s="17"/>
      <c r="BE21" s="6"/>
      <c r="BF21" s="23">
        <f t="shared" si="41"/>
        <v>0</v>
      </c>
      <c r="BG21" s="17"/>
      <c r="BH21" s="6"/>
      <c r="BI21" s="23">
        <f t="shared" si="42"/>
        <v>0</v>
      </c>
      <c r="BJ21" s="17"/>
      <c r="BK21" s="6"/>
      <c r="BL21" s="23">
        <f t="shared" si="43"/>
        <v>0</v>
      </c>
    </row>
    <row r="22" spans="1:64" ht="15">
      <c r="A22" s="32" t="s">
        <v>78</v>
      </c>
      <c r="B22" s="64">
        <f t="shared" si="22"/>
        <v>0</v>
      </c>
      <c r="C22" s="64">
        <f t="shared" si="23"/>
        <v>0</v>
      </c>
      <c r="D22" s="55">
        <v>0</v>
      </c>
      <c r="E22" s="17"/>
      <c r="F22" s="6"/>
      <c r="G22" s="23">
        <f t="shared" si="24"/>
        <v>0</v>
      </c>
      <c r="H22" s="17"/>
      <c r="I22" s="6"/>
      <c r="J22" s="23">
        <f t="shared" si="25"/>
        <v>0</v>
      </c>
      <c r="K22" s="17"/>
      <c r="L22" s="6"/>
      <c r="M22" s="23">
        <f t="shared" si="26"/>
        <v>0</v>
      </c>
      <c r="N22" s="17"/>
      <c r="O22" s="6"/>
      <c r="P22" s="23">
        <f t="shared" si="27"/>
        <v>0</v>
      </c>
      <c r="Q22" s="17"/>
      <c r="R22" s="6"/>
      <c r="S22" s="23">
        <f t="shared" si="28"/>
        <v>0</v>
      </c>
      <c r="T22" s="17"/>
      <c r="U22" s="6"/>
      <c r="V22" s="23">
        <f t="shared" si="29"/>
        <v>0</v>
      </c>
      <c r="W22" s="17"/>
      <c r="X22" s="6"/>
      <c r="Y22" s="23">
        <f t="shared" si="30"/>
        <v>0</v>
      </c>
      <c r="Z22" s="17"/>
      <c r="AA22" s="6"/>
      <c r="AB22" s="23">
        <f t="shared" si="31"/>
        <v>0</v>
      </c>
      <c r="AC22" s="17"/>
      <c r="AD22" s="6"/>
      <c r="AE22" s="23">
        <f t="shared" si="32"/>
        <v>0</v>
      </c>
      <c r="AF22" s="17"/>
      <c r="AG22" s="6"/>
      <c r="AH22" s="23">
        <f t="shared" si="33"/>
        <v>0</v>
      </c>
      <c r="AI22" s="17"/>
      <c r="AJ22" s="6"/>
      <c r="AK22" s="23">
        <f t="shared" si="34"/>
        <v>0</v>
      </c>
      <c r="AL22" s="17"/>
      <c r="AM22" s="6"/>
      <c r="AN22" s="23">
        <f t="shared" si="35"/>
        <v>0</v>
      </c>
      <c r="AO22" s="17"/>
      <c r="AP22" s="6"/>
      <c r="AQ22" s="23">
        <f t="shared" si="36"/>
        <v>0</v>
      </c>
      <c r="AR22" s="17"/>
      <c r="AS22" s="6"/>
      <c r="AT22" s="23">
        <f t="shared" si="37"/>
        <v>0</v>
      </c>
      <c r="AU22" s="17"/>
      <c r="AV22" s="6"/>
      <c r="AW22" s="23">
        <f t="shared" si="38"/>
        <v>0</v>
      </c>
      <c r="AX22" s="17"/>
      <c r="AY22" s="6"/>
      <c r="AZ22" s="23">
        <f t="shared" si="39"/>
        <v>0</v>
      </c>
      <c r="BA22" s="17"/>
      <c r="BB22" s="6"/>
      <c r="BC22" s="23">
        <f t="shared" si="40"/>
        <v>0</v>
      </c>
      <c r="BD22" s="17"/>
      <c r="BE22" s="6"/>
      <c r="BF22" s="23">
        <f t="shared" si="41"/>
        <v>0</v>
      </c>
      <c r="BG22" s="17"/>
      <c r="BH22" s="6"/>
      <c r="BI22" s="23">
        <f t="shared" si="42"/>
        <v>0</v>
      </c>
      <c r="BJ22" s="17"/>
      <c r="BK22" s="6"/>
      <c r="BL22" s="23">
        <f t="shared" si="43"/>
        <v>0</v>
      </c>
    </row>
    <row r="23" spans="1:64" ht="15">
      <c r="A23" s="32" t="s">
        <v>79</v>
      </c>
      <c r="B23" s="64">
        <f t="shared" si="22"/>
        <v>0</v>
      </c>
      <c r="C23" s="64">
        <f t="shared" si="23"/>
        <v>0</v>
      </c>
      <c r="D23" s="55">
        <v>0</v>
      </c>
      <c r="E23" s="17"/>
      <c r="F23" s="6"/>
      <c r="G23" s="23">
        <f t="shared" si="24"/>
        <v>0</v>
      </c>
      <c r="H23" s="17"/>
      <c r="I23" s="6"/>
      <c r="J23" s="23">
        <f t="shared" si="25"/>
        <v>0</v>
      </c>
      <c r="K23" s="17"/>
      <c r="L23" s="6"/>
      <c r="M23" s="23">
        <f t="shared" si="26"/>
        <v>0</v>
      </c>
      <c r="N23" s="17"/>
      <c r="O23" s="6"/>
      <c r="P23" s="23">
        <f t="shared" si="27"/>
        <v>0</v>
      </c>
      <c r="Q23" s="17"/>
      <c r="R23" s="6"/>
      <c r="S23" s="23">
        <f t="shared" si="28"/>
        <v>0</v>
      </c>
      <c r="T23" s="17"/>
      <c r="U23" s="6"/>
      <c r="V23" s="23">
        <f t="shared" si="29"/>
        <v>0</v>
      </c>
      <c r="W23" s="17"/>
      <c r="X23" s="6"/>
      <c r="Y23" s="23">
        <f t="shared" si="30"/>
        <v>0</v>
      </c>
      <c r="Z23" s="17"/>
      <c r="AA23" s="6"/>
      <c r="AB23" s="23">
        <f t="shared" si="31"/>
        <v>0</v>
      </c>
      <c r="AC23" s="17"/>
      <c r="AD23" s="6"/>
      <c r="AE23" s="23">
        <f t="shared" si="32"/>
        <v>0</v>
      </c>
      <c r="AF23" s="17"/>
      <c r="AG23" s="6"/>
      <c r="AH23" s="23">
        <f t="shared" si="33"/>
        <v>0</v>
      </c>
      <c r="AI23" s="17"/>
      <c r="AJ23" s="6"/>
      <c r="AK23" s="23">
        <f t="shared" si="34"/>
        <v>0</v>
      </c>
      <c r="AL23" s="17"/>
      <c r="AM23" s="6"/>
      <c r="AN23" s="23">
        <f t="shared" si="35"/>
        <v>0</v>
      </c>
      <c r="AO23" s="17"/>
      <c r="AP23" s="6"/>
      <c r="AQ23" s="23">
        <f t="shared" si="36"/>
        <v>0</v>
      </c>
      <c r="AR23" s="17"/>
      <c r="AS23" s="6"/>
      <c r="AT23" s="23">
        <f t="shared" si="37"/>
        <v>0</v>
      </c>
      <c r="AU23" s="17"/>
      <c r="AV23" s="6"/>
      <c r="AW23" s="23">
        <f t="shared" si="38"/>
        <v>0</v>
      </c>
      <c r="AX23" s="17"/>
      <c r="AY23" s="6"/>
      <c r="AZ23" s="23">
        <f t="shared" si="39"/>
        <v>0</v>
      </c>
      <c r="BA23" s="17"/>
      <c r="BB23" s="6"/>
      <c r="BC23" s="23">
        <f t="shared" si="40"/>
        <v>0</v>
      </c>
      <c r="BD23" s="17"/>
      <c r="BE23" s="6"/>
      <c r="BF23" s="23">
        <f t="shared" si="41"/>
        <v>0</v>
      </c>
      <c r="BG23" s="17"/>
      <c r="BH23" s="6"/>
      <c r="BI23" s="23">
        <f t="shared" si="42"/>
        <v>0</v>
      </c>
      <c r="BJ23" s="17"/>
      <c r="BK23" s="6"/>
      <c r="BL23" s="23">
        <f t="shared" si="43"/>
        <v>0</v>
      </c>
    </row>
    <row r="24" spans="1:64" ht="15">
      <c r="A24" s="32" t="s">
        <v>142</v>
      </c>
      <c r="B24" s="64">
        <f t="shared" si="22"/>
        <v>0</v>
      </c>
      <c r="C24" s="64">
        <f t="shared" si="23"/>
        <v>0</v>
      </c>
      <c r="D24" s="55">
        <v>0</v>
      </c>
      <c r="E24" s="17"/>
      <c r="F24" s="6"/>
      <c r="G24" s="23">
        <f t="shared" si="24"/>
        <v>0</v>
      </c>
      <c r="H24" s="17"/>
      <c r="I24" s="6"/>
      <c r="J24" s="23">
        <f t="shared" si="25"/>
        <v>0</v>
      </c>
      <c r="K24" s="17"/>
      <c r="L24" s="6"/>
      <c r="M24" s="23">
        <f t="shared" si="26"/>
        <v>0</v>
      </c>
      <c r="N24" s="17"/>
      <c r="O24" s="6"/>
      <c r="P24" s="23">
        <f t="shared" si="27"/>
        <v>0</v>
      </c>
      <c r="Q24" s="17"/>
      <c r="R24" s="6"/>
      <c r="S24" s="23">
        <f t="shared" si="28"/>
        <v>0</v>
      </c>
      <c r="T24" s="17"/>
      <c r="U24" s="6"/>
      <c r="V24" s="23">
        <f t="shared" si="29"/>
        <v>0</v>
      </c>
      <c r="W24" s="17"/>
      <c r="X24" s="6"/>
      <c r="Y24" s="23">
        <f t="shared" si="30"/>
        <v>0</v>
      </c>
      <c r="Z24" s="17"/>
      <c r="AA24" s="6"/>
      <c r="AB24" s="23">
        <f t="shared" si="31"/>
        <v>0</v>
      </c>
      <c r="AC24" s="17"/>
      <c r="AD24" s="6"/>
      <c r="AE24" s="23">
        <f t="shared" si="32"/>
        <v>0</v>
      </c>
      <c r="AF24" s="17"/>
      <c r="AG24" s="6"/>
      <c r="AH24" s="23">
        <f t="shared" si="33"/>
        <v>0</v>
      </c>
      <c r="AI24" s="17"/>
      <c r="AJ24" s="6"/>
      <c r="AK24" s="23">
        <f t="shared" si="34"/>
        <v>0</v>
      </c>
      <c r="AL24" s="17"/>
      <c r="AM24" s="6"/>
      <c r="AN24" s="23">
        <f t="shared" si="35"/>
        <v>0</v>
      </c>
      <c r="AO24" s="17"/>
      <c r="AP24" s="6"/>
      <c r="AQ24" s="23">
        <f t="shared" si="36"/>
        <v>0</v>
      </c>
      <c r="AR24" s="17"/>
      <c r="AS24" s="6"/>
      <c r="AT24" s="23">
        <f t="shared" si="37"/>
        <v>0</v>
      </c>
      <c r="AU24" s="17"/>
      <c r="AV24" s="6"/>
      <c r="AW24" s="23">
        <f t="shared" si="38"/>
        <v>0</v>
      </c>
      <c r="AX24" s="17"/>
      <c r="AY24" s="6"/>
      <c r="AZ24" s="23">
        <f t="shared" si="39"/>
        <v>0</v>
      </c>
      <c r="BA24" s="17"/>
      <c r="BB24" s="6"/>
      <c r="BC24" s="23">
        <f t="shared" si="40"/>
        <v>0</v>
      </c>
      <c r="BD24" s="17"/>
      <c r="BE24" s="6"/>
      <c r="BF24" s="23">
        <f t="shared" si="41"/>
        <v>0</v>
      </c>
      <c r="BG24" s="17"/>
      <c r="BH24" s="6"/>
      <c r="BI24" s="23">
        <f t="shared" si="42"/>
        <v>0</v>
      </c>
      <c r="BJ24" s="17"/>
      <c r="BK24" s="6"/>
      <c r="BL24" s="23">
        <f t="shared" si="43"/>
        <v>0</v>
      </c>
    </row>
    <row r="25" spans="1:64" ht="15">
      <c r="A25" s="32" t="s">
        <v>143</v>
      </c>
      <c r="B25" s="64">
        <f t="shared" si="22"/>
        <v>0</v>
      </c>
      <c r="C25" s="64">
        <f t="shared" si="23"/>
        <v>0</v>
      </c>
      <c r="D25" s="55">
        <v>0</v>
      </c>
      <c r="E25" s="17"/>
      <c r="F25" s="6"/>
      <c r="G25" s="23">
        <f t="shared" si="24"/>
        <v>0</v>
      </c>
      <c r="H25" s="17"/>
      <c r="I25" s="6"/>
      <c r="J25" s="23">
        <f t="shared" si="25"/>
        <v>0</v>
      </c>
      <c r="K25" s="17"/>
      <c r="L25" s="6"/>
      <c r="M25" s="23">
        <f t="shared" si="26"/>
        <v>0</v>
      </c>
      <c r="N25" s="17"/>
      <c r="O25" s="6"/>
      <c r="P25" s="23">
        <f t="shared" si="27"/>
        <v>0</v>
      </c>
      <c r="Q25" s="17"/>
      <c r="R25" s="6"/>
      <c r="S25" s="23">
        <f t="shared" si="28"/>
        <v>0</v>
      </c>
      <c r="T25" s="17"/>
      <c r="U25" s="6"/>
      <c r="V25" s="23">
        <f t="shared" si="29"/>
        <v>0</v>
      </c>
      <c r="W25" s="17"/>
      <c r="X25" s="6"/>
      <c r="Y25" s="23">
        <f t="shared" si="30"/>
        <v>0</v>
      </c>
      <c r="Z25" s="17"/>
      <c r="AA25" s="6"/>
      <c r="AB25" s="23">
        <f t="shared" si="31"/>
        <v>0</v>
      </c>
      <c r="AC25" s="17"/>
      <c r="AD25" s="6"/>
      <c r="AE25" s="23">
        <f t="shared" si="32"/>
        <v>0</v>
      </c>
      <c r="AF25" s="17"/>
      <c r="AG25" s="6"/>
      <c r="AH25" s="23">
        <f t="shared" si="33"/>
        <v>0</v>
      </c>
      <c r="AI25" s="17"/>
      <c r="AJ25" s="6"/>
      <c r="AK25" s="23">
        <f t="shared" si="34"/>
        <v>0</v>
      </c>
      <c r="AL25" s="17"/>
      <c r="AM25" s="6"/>
      <c r="AN25" s="23">
        <f t="shared" si="35"/>
        <v>0</v>
      </c>
      <c r="AO25" s="17"/>
      <c r="AP25" s="6"/>
      <c r="AQ25" s="23">
        <f t="shared" si="36"/>
        <v>0</v>
      </c>
      <c r="AR25" s="17"/>
      <c r="AS25" s="6"/>
      <c r="AT25" s="23">
        <f t="shared" si="37"/>
        <v>0</v>
      </c>
      <c r="AU25" s="17"/>
      <c r="AV25" s="6"/>
      <c r="AW25" s="23">
        <f t="shared" si="38"/>
        <v>0</v>
      </c>
      <c r="AX25" s="17"/>
      <c r="AY25" s="6"/>
      <c r="AZ25" s="23">
        <f t="shared" si="39"/>
        <v>0</v>
      </c>
      <c r="BA25" s="17"/>
      <c r="BB25" s="6"/>
      <c r="BC25" s="23">
        <f t="shared" si="40"/>
        <v>0</v>
      </c>
      <c r="BD25" s="17"/>
      <c r="BE25" s="6"/>
      <c r="BF25" s="23">
        <f t="shared" si="41"/>
        <v>0</v>
      </c>
      <c r="BG25" s="17"/>
      <c r="BH25" s="6"/>
      <c r="BI25" s="23">
        <f t="shared" si="42"/>
        <v>0</v>
      </c>
      <c r="BJ25" s="17"/>
      <c r="BK25" s="6"/>
      <c r="BL25" s="23">
        <f t="shared" si="43"/>
        <v>0</v>
      </c>
    </row>
    <row r="26" spans="1:64" ht="15">
      <c r="A26" s="22" t="s">
        <v>176</v>
      </c>
      <c r="B26" s="65"/>
      <c r="C26" s="65"/>
      <c r="D26" s="54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19"/>
      <c r="AY26" s="20"/>
      <c r="AZ26" s="21"/>
      <c r="BA26" s="19"/>
      <c r="BB26" s="20"/>
      <c r="BC26" s="21"/>
      <c r="BD26" s="19"/>
      <c r="BE26" s="20"/>
      <c r="BF26" s="21"/>
      <c r="BG26" s="19"/>
      <c r="BH26" s="20"/>
      <c r="BI26" s="21"/>
      <c r="BJ26" s="19"/>
      <c r="BK26" s="20"/>
      <c r="BL26" s="21"/>
    </row>
    <row r="27" spans="1:64" ht="15">
      <c r="A27" s="32" t="s">
        <v>202</v>
      </c>
      <c r="B27" s="64">
        <f>SUM(D27,E27:F27,H27:I27,K27:L27,N27:O27,Q27:R27,T27:U27,W27:X27,Z27:AA27,AC27:AD27,AF27:AG27,AI27:AJ27,AL27:AM27,AO27:AP27,AR27:AS27,AU27:AV27,AX27:AY27,BA27:BB27,BD27:BE27,BG27:BH27,BJ27:BK27)</f>
        <v>0</v>
      </c>
      <c r="C27" s="64">
        <f aca="true" t="shared" si="44" ref="C27:C51">INDEX(Feature_Values,ROW(),4+$C$2*3)</f>
        <v>0</v>
      </c>
      <c r="D27" s="55">
        <v>0</v>
      </c>
      <c r="E27" s="17"/>
      <c r="F27" s="6"/>
      <c r="G27" s="23">
        <f>D27+SUM(E27:F27)</f>
        <v>0</v>
      </c>
      <c r="H27" s="17"/>
      <c r="I27" s="6"/>
      <c r="J27" s="23">
        <f>G27+SUM(H27:I27)</f>
        <v>0</v>
      </c>
      <c r="K27" s="17"/>
      <c r="L27" s="6"/>
      <c r="M27" s="23">
        <f>J27+SUM(K27:L27)</f>
        <v>0</v>
      </c>
      <c r="N27" s="17"/>
      <c r="O27" s="6"/>
      <c r="P27" s="23">
        <f>M27+SUM(N27:O27)</f>
        <v>0</v>
      </c>
      <c r="Q27" s="17"/>
      <c r="R27" s="6"/>
      <c r="S27" s="23">
        <f>P27+SUM(Q27:R27)</f>
        <v>0</v>
      </c>
      <c r="T27" s="17"/>
      <c r="U27" s="6"/>
      <c r="V27" s="23">
        <f>S27+SUM(T27:U27)</f>
        <v>0</v>
      </c>
      <c r="W27" s="17"/>
      <c r="X27" s="6"/>
      <c r="Y27" s="23">
        <f>V27+SUM(W27:X27)</f>
        <v>0</v>
      </c>
      <c r="Z27" s="17"/>
      <c r="AA27" s="6"/>
      <c r="AB27" s="23">
        <f>Y27+SUM(Z27:AA27)</f>
        <v>0</v>
      </c>
      <c r="AC27" s="17"/>
      <c r="AD27" s="6"/>
      <c r="AE27" s="23">
        <f>AB27+SUM(AC27:AD27)</f>
        <v>0</v>
      </c>
      <c r="AF27" s="17"/>
      <c r="AG27" s="6"/>
      <c r="AH27" s="23">
        <f>AE27+SUM(AF27:AG27)</f>
        <v>0</v>
      </c>
      <c r="AI27" s="17"/>
      <c r="AJ27" s="6"/>
      <c r="AK27" s="23">
        <f>AH27+SUM(AI27:AJ27)</f>
        <v>0</v>
      </c>
      <c r="AL27" s="17"/>
      <c r="AM27" s="6"/>
      <c r="AN27" s="23">
        <f>AK27+SUM(AL27:AM27)</f>
        <v>0</v>
      </c>
      <c r="AO27" s="17"/>
      <c r="AP27" s="6"/>
      <c r="AQ27" s="23">
        <f>AN27+SUM(AO27:AP27)</f>
        <v>0</v>
      </c>
      <c r="AR27" s="17"/>
      <c r="AS27" s="6"/>
      <c r="AT27" s="23">
        <f>AQ27+SUM(AR27:AS27)</f>
        <v>0</v>
      </c>
      <c r="AU27" s="17"/>
      <c r="AV27" s="6"/>
      <c r="AW27" s="23">
        <f>AT27+SUM(AU27:AV27)</f>
        <v>0</v>
      </c>
      <c r="AX27" s="17"/>
      <c r="AY27" s="6"/>
      <c r="AZ27" s="23">
        <f>AW27+SUM(AX27:AY27)</f>
        <v>0</v>
      </c>
      <c r="BA27" s="17"/>
      <c r="BB27" s="6"/>
      <c r="BC27" s="23">
        <f>AZ27+SUM(BA27:BB27)</f>
        <v>0</v>
      </c>
      <c r="BD27" s="17"/>
      <c r="BE27" s="6"/>
      <c r="BF27" s="23">
        <f>BC27+SUM(BD27:BE27)</f>
        <v>0</v>
      </c>
      <c r="BG27" s="17"/>
      <c r="BH27" s="6"/>
      <c r="BI27" s="23">
        <f>BF27+SUM(BG27:BH27)</f>
        <v>0</v>
      </c>
      <c r="BJ27" s="17"/>
      <c r="BK27" s="6"/>
      <c r="BL27" s="23">
        <f>BI27+SUM(BJ27:BK27)</f>
        <v>0</v>
      </c>
    </row>
    <row r="28" spans="1:64" ht="15">
      <c r="A28" s="7" t="s">
        <v>49</v>
      </c>
      <c r="B28" s="64">
        <f aca="true" t="shared" si="45" ref="B28:B51">SUM(D28,E28:F28,H28:I28,K28:L28,N28:O28,Q28:R28,T28:U28,W28:X28,Z28:AA28,AC28:AD28,AF28:AG28,AI28:AJ28,AL28:AM28,AO28:AP28,AR28:AS28,AU28:AV28,AX28:AY28,BA28:BB28,BD28:BE28,BG28:BH28,BJ28:BK28)</f>
        <v>0</v>
      </c>
      <c r="C28" s="64">
        <f t="shared" si="44"/>
        <v>0</v>
      </c>
      <c r="D28" s="55">
        <v>0</v>
      </c>
      <c r="E28" s="17"/>
      <c r="F28" s="6"/>
      <c r="G28" s="23">
        <f aca="true" t="shared" si="46" ref="G28:G51">D28+SUM(E28:F28)</f>
        <v>0</v>
      </c>
      <c r="H28" s="17"/>
      <c r="I28" s="6"/>
      <c r="J28" s="23">
        <f aca="true" t="shared" si="47" ref="J28:J51">G28+SUM(H28:I28)</f>
        <v>0</v>
      </c>
      <c r="K28" s="17"/>
      <c r="L28" s="6"/>
      <c r="M28" s="23">
        <f aca="true" t="shared" si="48" ref="M28:M51">J28+SUM(K28:L28)</f>
        <v>0</v>
      </c>
      <c r="N28" s="17"/>
      <c r="O28" s="6"/>
      <c r="P28" s="23">
        <f aca="true" t="shared" si="49" ref="P28:P51">M28+SUM(N28:O28)</f>
        <v>0</v>
      </c>
      <c r="Q28" s="17"/>
      <c r="R28" s="6"/>
      <c r="S28" s="23">
        <f aca="true" t="shared" si="50" ref="S28:S51">P28+SUM(Q28:R28)</f>
        <v>0</v>
      </c>
      <c r="T28" s="17"/>
      <c r="U28" s="6"/>
      <c r="V28" s="23">
        <f aca="true" t="shared" si="51" ref="V28:V51">S28+SUM(T28:U28)</f>
        <v>0</v>
      </c>
      <c r="W28" s="17"/>
      <c r="X28" s="6"/>
      <c r="Y28" s="23">
        <f aca="true" t="shared" si="52" ref="Y28:Y51">V28+SUM(W28:X28)</f>
        <v>0</v>
      </c>
      <c r="Z28" s="17"/>
      <c r="AA28" s="6"/>
      <c r="AB28" s="23">
        <f aca="true" t="shared" si="53" ref="AB28:AB51">Y28+SUM(Z28:AA28)</f>
        <v>0</v>
      </c>
      <c r="AC28" s="17"/>
      <c r="AD28" s="6"/>
      <c r="AE28" s="23">
        <f aca="true" t="shared" si="54" ref="AE28:AE51">AB28+SUM(AC28:AD28)</f>
        <v>0</v>
      </c>
      <c r="AF28" s="17"/>
      <c r="AG28" s="6"/>
      <c r="AH28" s="23">
        <f aca="true" t="shared" si="55" ref="AH28:AH51">AE28+SUM(AF28:AG28)</f>
        <v>0</v>
      </c>
      <c r="AI28" s="17"/>
      <c r="AJ28" s="6"/>
      <c r="AK28" s="23">
        <f aca="true" t="shared" si="56" ref="AK28:AK51">AH28+SUM(AI28:AJ28)</f>
        <v>0</v>
      </c>
      <c r="AL28" s="17"/>
      <c r="AM28" s="6"/>
      <c r="AN28" s="23">
        <f aca="true" t="shared" si="57" ref="AN28:AN51">AK28+SUM(AL28:AM28)</f>
        <v>0</v>
      </c>
      <c r="AO28" s="17"/>
      <c r="AP28" s="6"/>
      <c r="AQ28" s="23">
        <f aca="true" t="shared" si="58" ref="AQ28:AQ51">AN28+SUM(AO28:AP28)</f>
        <v>0</v>
      </c>
      <c r="AR28" s="17"/>
      <c r="AS28" s="6"/>
      <c r="AT28" s="23">
        <f aca="true" t="shared" si="59" ref="AT28:AT51">AQ28+SUM(AR28:AS28)</f>
        <v>0</v>
      </c>
      <c r="AU28" s="17"/>
      <c r="AV28" s="6"/>
      <c r="AW28" s="23">
        <f aca="true" t="shared" si="60" ref="AW28:AW51">AT28+SUM(AU28:AV28)</f>
        <v>0</v>
      </c>
      <c r="AX28" s="17"/>
      <c r="AY28" s="6"/>
      <c r="AZ28" s="23">
        <f aca="true" t="shared" si="61" ref="AZ28:AZ51">AW28+SUM(AX28:AY28)</f>
        <v>0</v>
      </c>
      <c r="BA28" s="17"/>
      <c r="BB28" s="6"/>
      <c r="BC28" s="23">
        <f aca="true" t="shared" si="62" ref="BC28:BC51">AZ28+SUM(BA28:BB28)</f>
        <v>0</v>
      </c>
      <c r="BD28" s="17"/>
      <c r="BE28" s="6"/>
      <c r="BF28" s="23">
        <f aca="true" t="shared" si="63" ref="BF28:BF51">BC28+SUM(BD28:BE28)</f>
        <v>0</v>
      </c>
      <c r="BG28" s="17"/>
      <c r="BH28" s="6"/>
      <c r="BI28" s="23">
        <f aca="true" t="shared" si="64" ref="BI28:BI51">BF28+SUM(BG28:BH28)</f>
        <v>0</v>
      </c>
      <c r="BJ28" s="17"/>
      <c r="BK28" s="6"/>
      <c r="BL28" s="23">
        <f aca="true" t="shared" si="65" ref="BL28:BL51">BI28+SUM(BJ28:BK28)</f>
        <v>0</v>
      </c>
    </row>
    <row r="29" spans="1:64" ht="15">
      <c r="A29" s="32" t="s">
        <v>50</v>
      </c>
      <c r="B29" s="64">
        <f t="shared" si="45"/>
        <v>0</v>
      </c>
      <c r="C29" s="64">
        <f t="shared" si="44"/>
        <v>0</v>
      </c>
      <c r="D29" s="55">
        <v>0</v>
      </c>
      <c r="E29" s="17"/>
      <c r="F29" s="6"/>
      <c r="G29" s="23">
        <f t="shared" si="46"/>
        <v>0</v>
      </c>
      <c r="H29" s="17"/>
      <c r="I29" s="6"/>
      <c r="J29" s="23">
        <f t="shared" si="47"/>
        <v>0</v>
      </c>
      <c r="K29" s="17"/>
      <c r="L29" s="6"/>
      <c r="M29" s="23">
        <f t="shared" si="48"/>
        <v>0</v>
      </c>
      <c r="N29" s="17"/>
      <c r="O29" s="6"/>
      <c r="P29" s="23">
        <f t="shared" si="49"/>
        <v>0</v>
      </c>
      <c r="Q29" s="17"/>
      <c r="R29" s="6"/>
      <c r="S29" s="23">
        <f t="shared" si="50"/>
        <v>0</v>
      </c>
      <c r="T29" s="17"/>
      <c r="U29" s="6"/>
      <c r="V29" s="23">
        <f t="shared" si="51"/>
        <v>0</v>
      </c>
      <c r="W29" s="17"/>
      <c r="X29" s="6"/>
      <c r="Y29" s="23">
        <f t="shared" si="52"/>
        <v>0</v>
      </c>
      <c r="Z29" s="17"/>
      <c r="AA29" s="6"/>
      <c r="AB29" s="23">
        <f t="shared" si="53"/>
        <v>0</v>
      </c>
      <c r="AC29" s="17"/>
      <c r="AD29" s="6"/>
      <c r="AE29" s="23">
        <f t="shared" si="54"/>
        <v>0</v>
      </c>
      <c r="AF29" s="17"/>
      <c r="AG29" s="6"/>
      <c r="AH29" s="23">
        <f t="shared" si="55"/>
        <v>0</v>
      </c>
      <c r="AI29" s="17"/>
      <c r="AJ29" s="6"/>
      <c r="AK29" s="23">
        <f t="shared" si="56"/>
        <v>0</v>
      </c>
      <c r="AL29" s="17"/>
      <c r="AM29" s="6"/>
      <c r="AN29" s="23">
        <f t="shared" si="57"/>
        <v>0</v>
      </c>
      <c r="AO29" s="17"/>
      <c r="AP29" s="6"/>
      <c r="AQ29" s="23">
        <f t="shared" si="58"/>
        <v>0</v>
      </c>
      <c r="AR29" s="17"/>
      <c r="AS29" s="6"/>
      <c r="AT29" s="23">
        <f t="shared" si="59"/>
        <v>0</v>
      </c>
      <c r="AU29" s="17"/>
      <c r="AV29" s="6"/>
      <c r="AW29" s="23">
        <f t="shared" si="60"/>
        <v>0</v>
      </c>
      <c r="AX29" s="17"/>
      <c r="AY29" s="6"/>
      <c r="AZ29" s="23">
        <f t="shared" si="61"/>
        <v>0</v>
      </c>
      <c r="BA29" s="17"/>
      <c r="BB29" s="6"/>
      <c r="BC29" s="23">
        <f t="shared" si="62"/>
        <v>0</v>
      </c>
      <c r="BD29" s="17"/>
      <c r="BE29" s="6"/>
      <c r="BF29" s="23">
        <f t="shared" si="63"/>
        <v>0</v>
      </c>
      <c r="BG29" s="17"/>
      <c r="BH29" s="6"/>
      <c r="BI29" s="23">
        <f t="shared" si="64"/>
        <v>0</v>
      </c>
      <c r="BJ29" s="17"/>
      <c r="BK29" s="6"/>
      <c r="BL29" s="23">
        <f t="shared" si="65"/>
        <v>0</v>
      </c>
    </row>
    <row r="30" spans="1:64" ht="15">
      <c r="A30" s="32" t="s">
        <v>51</v>
      </c>
      <c r="B30" s="64">
        <f t="shared" si="45"/>
        <v>0</v>
      </c>
      <c r="C30" s="64">
        <f t="shared" si="44"/>
        <v>0</v>
      </c>
      <c r="D30" s="55">
        <v>0</v>
      </c>
      <c r="E30" s="17"/>
      <c r="F30" s="6"/>
      <c r="G30" s="23">
        <f t="shared" si="46"/>
        <v>0</v>
      </c>
      <c r="H30" s="17"/>
      <c r="I30" s="6"/>
      <c r="J30" s="23">
        <f t="shared" si="47"/>
        <v>0</v>
      </c>
      <c r="K30" s="17"/>
      <c r="L30" s="6"/>
      <c r="M30" s="23">
        <f t="shared" si="48"/>
        <v>0</v>
      </c>
      <c r="N30" s="17"/>
      <c r="O30" s="6"/>
      <c r="P30" s="23">
        <f t="shared" si="49"/>
        <v>0</v>
      </c>
      <c r="Q30" s="17"/>
      <c r="R30" s="6"/>
      <c r="S30" s="23">
        <f t="shared" si="50"/>
        <v>0</v>
      </c>
      <c r="T30" s="17"/>
      <c r="U30" s="6"/>
      <c r="V30" s="23">
        <f t="shared" si="51"/>
        <v>0</v>
      </c>
      <c r="W30" s="17"/>
      <c r="X30" s="6"/>
      <c r="Y30" s="23">
        <f t="shared" si="52"/>
        <v>0</v>
      </c>
      <c r="Z30" s="17"/>
      <c r="AA30" s="6"/>
      <c r="AB30" s="23">
        <f t="shared" si="53"/>
        <v>0</v>
      </c>
      <c r="AC30" s="17"/>
      <c r="AD30" s="6"/>
      <c r="AE30" s="23">
        <f t="shared" si="54"/>
        <v>0</v>
      </c>
      <c r="AF30" s="17"/>
      <c r="AG30" s="6"/>
      <c r="AH30" s="23">
        <f t="shared" si="55"/>
        <v>0</v>
      </c>
      <c r="AI30" s="17"/>
      <c r="AJ30" s="6"/>
      <c r="AK30" s="23">
        <f t="shared" si="56"/>
        <v>0</v>
      </c>
      <c r="AL30" s="17"/>
      <c r="AM30" s="6"/>
      <c r="AN30" s="23">
        <f t="shared" si="57"/>
        <v>0</v>
      </c>
      <c r="AO30" s="17"/>
      <c r="AP30" s="6"/>
      <c r="AQ30" s="23">
        <f t="shared" si="58"/>
        <v>0</v>
      </c>
      <c r="AR30" s="17"/>
      <c r="AS30" s="6"/>
      <c r="AT30" s="23">
        <f t="shared" si="59"/>
        <v>0</v>
      </c>
      <c r="AU30" s="17"/>
      <c r="AV30" s="6"/>
      <c r="AW30" s="23">
        <f t="shared" si="60"/>
        <v>0</v>
      </c>
      <c r="AX30" s="17"/>
      <c r="AY30" s="6"/>
      <c r="AZ30" s="23">
        <f t="shared" si="61"/>
        <v>0</v>
      </c>
      <c r="BA30" s="17"/>
      <c r="BB30" s="6"/>
      <c r="BC30" s="23">
        <f t="shared" si="62"/>
        <v>0</v>
      </c>
      <c r="BD30" s="17"/>
      <c r="BE30" s="6"/>
      <c r="BF30" s="23">
        <f t="shared" si="63"/>
        <v>0</v>
      </c>
      <c r="BG30" s="17"/>
      <c r="BH30" s="6"/>
      <c r="BI30" s="23">
        <f t="shared" si="64"/>
        <v>0</v>
      </c>
      <c r="BJ30" s="17"/>
      <c r="BK30" s="6"/>
      <c r="BL30" s="23">
        <f t="shared" si="65"/>
        <v>0</v>
      </c>
    </row>
    <row r="31" spans="1:64" ht="15">
      <c r="A31" s="32" t="s">
        <v>163</v>
      </c>
      <c r="B31" s="64">
        <f>SUM(D31,E31:F31,H31:I31,K31:L31,N31:O31,Q31:R31,T31:U31,W31:X31,Z31:AA31,AC31:AD31,AF31:AG31,AI31:AJ31,AL31:AM31,AO31:AP31,AR31:AS31,AU31:AV31,AX31:AY31,BA31:BB31,BD31:BE31,BG31:BH31,BJ31:BK31)</f>
        <v>0</v>
      </c>
      <c r="C31" s="64">
        <f t="shared" si="44"/>
        <v>0</v>
      </c>
      <c r="D31" s="55">
        <v>0</v>
      </c>
      <c r="E31" s="17"/>
      <c r="F31" s="6"/>
      <c r="G31" s="23">
        <f>D31+SUM(E31:F31)</f>
        <v>0</v>
      </c>
      <c r="H31" s="17"/>
      <c r="I31" s="6"/>
      <c r="J31" s="23">
        <f>G31+SUM(H31:I31)</f>
        <v>0</v>
      </c>
      <c r="K31" s="17"/>
      <c r="L31" s="6"/>
      <c r="M31" s="23">
        <f>J31+SUM(K31:L31)</f>
        <v>0</v>
      </c>
      <c r="N31" s="17"/>
      <c r="O31" s="6"/>
      <c r="P31" s="23">
        <f>M31+SUM(N31:O31)</f>
        <v>0</v>
      </c>
      <c r="Q31" s="17"/>
      <c r="R31" s="6"/>
      <c r="S31" s="23">
        <f>P31+SUM(Q31:R31)</f>
        <v>0</v>
      </c>
      <c r="T31" s="17"/>
      <c r="U31" s="6"/>
      <c r="V31" s="23">
        <f>S31+SUM(T31:U31)</f>
        <v>0</v>
      </c>
      <c r="W31" s="17"/>
      <c r="X31" s="6"/>
      <c r="Y31" s="23">
        <f>V31+SUM(W31:X31)</f>
        <v>0</v>
      </c>
      <c r="Z31" s="17"/>
      <c r="AA31" s="6"/>
      <c r="AB31" s="23">
        <f>Y31+SUM(Z31:AA31)</f>
        <v>0</v>
      </c>
      <c r="AC31" s="17"/>
      <c r="AD31" s="6"/>
      <c r="AE31" s="23">
        <f>AB31+SUM(AC31:AD31)</f>
        <v>0</v>
      </c>
      <c r="AF31" s="17"/>
      <c r="AG31" s="6"/>
      <c r="AH31" s="23">
        <f>AE31+SUM(AF31:AG31)</f>
        <v>0</v>
      </c>
      <c r="AI31" s="17"/>
      <c r="AJ31" s="6"/>
      <c r="AK31" s="23">
        <f>AH31+SUM(AI31:AJ31)</f>
        <v>0</v>
      </c>
      <c r="AL31" s="17"/>
      <c r="AM31" s="6"/>
      <c r="AN31" s="23">
        <f>AK31+SUM(AL31:AM31)</f>
        <v>0</v>
      </c>
      <c r="AO31" s="17"/>
      <c r="AP31" s="6"/>
      <c r="AQ31" s="23">
        <f>AN31+SUM(AO31:AP31)</f>
        <v>0</v>
      </c>
      <c r="AR31" s="17"/>
      <c r="AS31" s="6"/>
      <c r="AT31" s="23">
        <f>AQ31+SUM(AR31:AS31)</f>
        <v>0</v>
      </c>
      <c r="AU31" s="17"/>
      <c r="AV31" s="6"/>
      <c r="AW31" s="23">
        <f>AT31+SUM(AU31:AV31)</f>
        <v>0</v>
      </c>
      <c r="AX31" s="17"/>
      <c r="AY31" s="6"/>
      <c r="AZ31" s="23">
        <f>AW31+SUM(AX31:AY31)</f>
        <v>0</v>
      </c>
      <c r="BA31" s="17"/>
      <c r="BB31" s="6"/>
      <c r="BC31" s="23">
        <f>AZ31+SUM(BA31:BB31)</f>
        <v>0</v>
      </c>
      <c r="BD31" s="17"/>
      <c r="BE31" s="6"/>
      <c r="BF31" s="23">
        <f>BC31+SUM(BD31:BE31)</f>
        <v>0</v>
      </c>
      <c r="BG31" s="17"/>
      <c r="BH31" s="6"/>
      <c r="BI31" s="23">
        <f>BF31+SUM(BG31:BH31)</f>
        <v>0</v>
      </c>
      <c r="BJ31" s="17"/>
      <c r="BK31" s="6"/>
      <c r="BL31" s="23">
        <f>BI31+SUM(BJ31:BK31)</f>
        <v>0</v>
      </c>
    </row>
    <row r="32" spans="1:64" ht="15">
      <c r="A32" s="32" t="s">
        <v>154</v>
      </c>
      <c r="B32" s="64">
        <f aca="true" t="shared" si="66" ref="B32:B38">SUM(D32,E32:F32,H32:I32,K32:L32,N32:O32,Q32:R32,T32:U32,W32:X32,Z32:AA32,AC32:AD32,AF32:AG32,AI32:AJ32,AL32:AM32,AO32:AP32,AR32:AS32,AU32:AV32,AX32:AY32,BA32:BB32,BD32:BE32,BG32:BH32,BJ32:BK32)</f>
        <v>0</v>
      </c>
      <c r="C32" s="64">
        <f t="shared" si="44"/>
        <v>0</v>
      </c>
      <c r="D32" s="55">
        <v>0</v>
      </c>
      <c r="E32" s="17"/>
      <c r="F32" s="6"/>
      <c r="G32" s="23">
        <f>D32+SUM(E32:F32)</f>
        <v>0</v>
      </c>
      <c r="H32" s="17"/>
      <c r="I32" s="6"/>
      <c r="J32" s="23">
        <f>G32+SUM(H32:I32)</f>
        <v>0</v>
      </c>
      <c r="K32" s="17"/>
      <c r="L32" s="6"/>
      <c r="M32" s="23">
        <f aca="true" t="shared" si="67" ref="M32:M38">J32+SUM(K32:L32)</f>
        <v>0</v>
      </c>
      <c r="N32" s="17"/>
      <c r="O32" s="6"/>
      <c r="P32" s="23">
        <f aca="true" t="shared" si="68" ref="P32:P38">M32+SUM(N32:O32)</f>
        <v>0</v>
      </c>
      <c r="Q32" s="17"/>
      <c r="R32" s="6"/>
      <c r="S32" s="23">
        <f aca="true" t="shared" si="69" ref="S32:S38">P32+SUM(Q32:R32)</f>
        <v>0</v>
      </c>
      <c r="T32" s="17"/>
      <c r="U32" s="6"/>
      <c r="V32" s="23">
        <f aca="true" t="shared" si="70" ref="V32:V38">S32+SUM(T32:U32)</f>
        <v>0</v>
      </c>
      <c r="W32" s="17"/>
      <c r="X32" s="6"/>
      <c r="Y32" s="23">
        <f aca="true" t="shared" si="71" ref="Y32:Y38">V32+SUM(W32:X32)</f>
        <v>0</v>
      </c>
      <c r="Z32" s="17"/>
      <c r="AA32" s="6"/>
      <c r="AB32" s="23">
        <f aca="true" t="shared" si="72" ref="AB32:AB38">Y32+SUM(Z32:AA32)</f>
        <v>0</v>
      </c>
      <c r="AC32" s="17"/>
      <c r="AD32" s="6"/>
      <c r="AE32" s="23">
        <f aca="true" t="shared" si="73" ref="AE32:AE38">AB32+SUM(AC32:AD32)</f>
        <v>0</v>
      </c>
      <c r="AF32" s="17"/>
      <c r="AG32" s="6"/>
      <c r="AH32" s="23">
        <f aca="true" t="shared" si="74" ref="AH32:AH38">AE32+SUM(AF32:AG32)</f>
        <v>0</v>
      </c>
      <c r="AI32" s="17"/>
      <c r="AJ32" s="6"/>
      <c r="AK32" s="23">
        <f aca="true" t="shared" si="75" ref="AK32:AK38">AH32+SUM(AI32:AJ32)</f>
        <v>0</v>
      </c>
      <c r="AL32" s="17"/>
      <c r="AM32" s="6"/>
      <c r="AN32" s="23">
        <f aca="true" t="shared" si="76" ref="AN32:AN38">AK32+SUM(AL32:AM32)</f>
        <v>0</v>
      </c>
      <c r="AO32" s="17"/>
      <c r="AP32" s="6"/>
      <c r="AQ32" s="23">
        <f aca="true" t="shared" si="77" ref="AQ32:AQ38">AN32+SUM(AO32:AP32)</f>
        <v>0</v>
      </c>
      <c r="AR32" s="17"/>
      <c r="AS32" s="6"/>
      <c r="AT32" s="23">
        <f aca="true" t="shared" si="78" ref="AT32:AT38">AQ32+SUM(AR32:AS32)</f>
        <v>0</v>
      </c>
      <c r="AU32" s="17"/>
      <c r="AV32" s="6"/>
      <c r="AW32" s="23">
        <f aca="true" t="shared" si="79" ref="AW32:AW38">AT32+SUM(AU32:AV32)</f>
        <v>0</v>
      </c>
      <c r="AX32" s="17"/>
      <c r="AY32" s="6"/>
      <c r="AZ32" s="23">
        <f aca="true" t="shared" si="80" ref="AZ32:AZ38">AW32+SUM(AX32:AY32)</f>
        <v>0</v>
      </c>
      <c r="BA32" s="17"/>
      <c r="BB32" s="6"/>
      <c r="BC32" s="23">
        <f aca="true" t="shared" si="81" ref="BC32:BC38">AZ32+SUM(BA32:BB32)</f>
        <v>0</v>
      </c>
      <c r="BD32" s="17"/>
      <c r="BE32" s="6"/>
      <c r="BF32" s="23">
        <f aca="true" t="shared" si="82" ref="BF32:BF38">BC32+SUM(BD32:BE32)</f>
        <v>0</v>
      </c>
      <c r="BG32" s="17"/>
      <c r="BH32" s="6"/>
      <c r="BI32" s="23">
        <f aca="true" t="shared" si="83" ref="BI32:BI38">BF32+SUM(BG32:BH32)</f>
        <v>0</v>
      </c>
      <c r="BJ32" s="17"/>
      <c r="BK32" s="6"/>
      <c r="BL32" s="23">
        <f aca="true" t="shared" si="84" ref="BL32:BL38">BI32+SUM(BJ32:BK32)</f>
        <v>0</v>
      </c>
    </row>
    <row r="33" spans="1:64" ht="15">
      <c r="A33" s="32" t="s">
        <v>155</v>
      </c>
      <c r="B33" s="64">
        <f t="shared" si="66"/>
        <v>0</v>
      </c>
      <c r="C33" s="64">
        <f t="shared" si="44"/>
        <v>0</v>
      </c>
      <c r="D33" s="55">
        <v>0</v>
      </c>
      <c r="E33" s="17"/>
      <c r="F33" s="6"/>
      <c r="G33" s="23">
        <f>D33+SUM(E33:F33)</f>
        <v>0</v>
      </c>
      <c r="H33" s="17"/>
      <c r="I33" s="6"/>
      <c r="J33" s="23">
        <f>G33+SUM(H33:I33)</f>
        <v>0</v>
      </c>
      <c r="K33" s="17"/>
      <c r="L33" s="6"/>
      <c r="M33" s="23">
        <f t="shared" si="67"/>
        <v>0</v>
      </c>
      <c r="N33" s="17"/>
      <c r="O33" s="6"/>
      <c r="P33" s="23">
        <f t="shared" si="68"/>
        <v>0</v>
      </c>
      <c r="Q33" s="17"/>
      <c r="R33" s="6"/>
      <c r="S33" s="23">
        <f t="shared" si="69"/>
        <v>0</v>
      </c>
      <c r="T33" s="17"/>
      <c r="U33" s="6"/>
      <c r="V33" s="23">
        <f t="shared" si="70"/>
        <v>0</v>
      </c>
      <c r="W33" s="17"/>
      <c r="X33" s="6"/>
      <c r="Y33" s="23">
        <f t="shared" si="71"/>
        <v>0</v>
      </c>
      <c r="Z33" s="17"/>
      <c r="AA33" s="6"/>
      <c r="AB33" s="23">
        <f t="shared" si="72"/>
        <v>0</v>
      </c>
      <c r="AC33" s="17"/>
      <c r="AD33" s="6"/>
      <c r="AE33" s="23">
        <f t="shared" si="73"/>
        <v>0</v>
      </c>
      <c r="AF33" s="17"/>
      <c r="AG33" s="6"/>
      <c r="AH33" s="23">
        <f t="shared" si="74"/>
        <v>0</v>
      </c>
      <c r="AI33" s="17"/>
      <c r="AJ33" s="6"/>
      <c r="AK33" s="23">
        <f t="shared" si="75"/>
        <v>0</v>
      </c>
      <c r="AL33" s="17"/>
      <c r="AM33" s="6"/>
      <c r="AN33" s="23">
        <f t="shared" si="76"/>
        <v>0</v>
      </c>
      <c r="AO33" s="17"/>
      <c r="AP33" s="6"/>
      <c r="AQ33" s="23">
        <f t="shared" si="77"/>
        <v>0</v>
      </c>
      <c r="AR33" s="17"/>
      <c r="AS33" s="6"/>
      <c r="AT33" s="23">
        <f t="shared" si="78"/>
        <v>0</v>
      </c>
      <c r="AU33" s="17"/>
      <c r="AV33" s="6"/>
      <c r="AW33" s="23">
        <f t="shared" si="79"/>
        <v>0</v>
      </c>
      <c r="AX33" s="17"/>
      <c r="AY33" s="6"/>
      <c r="AZ33" s="23">
        <f t="shared" si="80"/>
        <v>0</v>
      </c>
      <c r="BA33" s="17"/>
      <c r="BB33" s="6"/>
      <c r="BC33" s="23">
        <f t="shared" si="81"/>
        <v>0</v>
      </c>
      <c r="BD33" s="17"/>
      <c r="BE33" s="6"/>
      <c r="BF33" s="23">
        <f t="shared" si="82"/>
        <v>0</v>
      </c>
      <c r="BG33" s="17"/>
      <c r="BH33" s="6"/>
      <c r="BI33" s="23">
        <f t="shared" si="83"/>
        <v>0</v>
      </c>
      <c r="BJ33" s="17"/>
      <c r="BK33" s="6"/>
      <c r="BL33" s="23">
        <f t="shared" si="84"/>
        <v>0</v>
      </c>
    </row>
    <row r="34" spans="1:64" ht="15">
      <c r="A34" s="32" t="s">
        <v>166</v>
      </c>
      <c r="B34" s="64">
        <f t="shared" si="66"/>
        <v>0</v>
      </c>
      <c r="C34" s="64">
        <f t="shared" si="44"/>
        <v>0</v>
      </c>
      <c r="D34" s="55">
        <v>0</v>
      </c>
      <c r="E34" s="17"/>
      <c r="F34" s="6"/>
      <c r="G34" s="23">
        <f>D34+SUM(E34:F34)</f>
        <v>0</v>
      </c>
      <c r="H34" s="17"/>
      <c r="I34" s="6"/>
      <c r="J34" s="23">
        <f>G34+SUM(H34:I34)</f>
        <v>0</v>
      </c>
      <c r="K34" s="17"/>
      <c r="L34" s="6"/>
      <c r="M34" s="23">
        <f t="shared" si="67"/>
        <v>0</v>
      </c>
      <c r="N34" s="17"/>
      <c r="O34" s="6"/>
      <c r="P34" s="23">
        <f t="shared" si="68"/>
        <v>0</v>
      </c>
      <c r="Q34" s="17"/>
      <c r="R34" s="6"/>
      <c r="S34" s="23">
        <f t="shared" si="69"/>
        <v>0</v>
      </c>
      <c r="T34" s="17"/>
      <c r="U34" s="6"/>
      <c r="V34" s="23">
        <f t="shared" si="70"/>
        <v>0</v>
      </c>
      <c r="W34" s="17"/>
      <c r="X34" s="6"/>
      <c r="Y34" s="23">
        <f t="shared" si="71"/>
        <v>0</v>
      </c>
      <c r="Z34" s="17"/>
      <c r="AA34" s="6"/>
      <c r="AB34" s="23">
        <f t="shared" si="72"/>
        <v>0</v>
      </c>
      <c r="AC34" s="17"/>
      <c r="AD34" s="6"/>
      <c r="AE34" s="23">
        <f t="shared" si="73"/>
        <v>0</v>
      </c>
      <c r="AF34" s="17"/>
      <c r="AG34" s="6"/>
      <c r="AH34" s="23">
        <f t="shared" si="74"/>
        <v>0</v>
      </c>
      <c r="AI34" s="17"/>
      <c r="AJ34" s="6"/>
      <c r="AK34" s="23">
        <f t="shared" si="75"/>
        <v>0</v>
      </c>
      <c r="AL34" s="17"/>
      <c r="AM34" s="6"/>
      <c r="AN34" s="23">
        <f t="shared" si="76"/>
        <v>0</v>
      </c>
      <c r="AO34" s="17"/>
      <c r="AP34" s="6"/>
      <c r="AQ34" s="23">
        <f t="shared" si="77"/>
        <v>0</v>
      </c>
      <c r="AR34" s="17"/>
      <c r="AS34" s="6"/>
      <c r="AT34" s="23">
        <f t="shared" si="78"/>
        <v>0</v>
      </c>
      <c r="AU34" s="17"/>
      <c r="AV34" s="6"/>
      <c r="AW34" s="23">
        <f t="shared" si="79"/>
        <v>0</v>
      </c>
      <c r="AX34" s="17"/>
      <c r="AY34" s="6"/>
      <c r="AZ34" s="23">
        <f t="shared" si="80"/>
        <v>0</v>
      </c>
      <c r="BA34" s="17"/>
      <c r="BB34" s="6"/>
      <c r="BC34" s="23">
        <f t="shared" si="81"/>
        <v>0</v>
      </c>
      <c r="BD34" s="17"/>
      <c r="BE34" s="6"/>
      <c r="BF34" s="23">
        <f t="shared" si="82"/>
        <v>0</v>
      </c>
      <c r="BG34" s="17"/>
      <c r="BH34" s="6"/>
      <c r="BI34" s="23">
        <f t="shared" si="83"/>
        <v>0</v>
      </c>
      <c r="BJ34" s="17"/>
      <c r="BK34" s="6"/>
      <c r="BL34" s="23">
        <f t="shared" si="84"/>
        <v>0</v>
      </c>
    </row>
    <row r="35" spans="1:64" ht="15">
      <c r="A35" s="32" t="s">
        <v>156</v>
      </c>
      <c r="B35" s="64">
        <f t="shared" si="66"/>
        <v>0</v>
      </c>
      <c r="C35" s="64">
        <f t="shared" si="44"/>
        <v>0</v>
      </c>
      <c r="D35" s="55">
        <v>0</v>
      </c>
      <c r="E35" s="17"/>
      <c r="F35" s="6"/>
      <c r="G35" s="23">
        <f>D35+SUM(E35:F35)</f>
        <v>0</v>
      </c>
      <c r="H35" s="17"/>
      <c r="I35" s="6"/>
      <c r="J35" s="23">
        <f>G35+SUM(H35:I35)</f>
        <v>0</v>
      </c>
      <c r="K35" s="17"/>
      <c r="L35" s="6"/>
      <c r="M35" s="23">
        <f t="shared" si="67"/>
        <v>0</v>
      </c>
      <c r="N35" s="17"/>
      <c r="O35" s="6"/>
      <c r="P35" s="23">
        <f t="shared" si="68"/>
        <v>0</v>
      </c>
      <c r="Q35" s="17"/>
      <c r="R35" s="6"/>
      <c r="S35" s="23">
        <f t="shared" si="69"/>
        <v>0</v>
      </c>
      <c r="T35" s="17"/>
      <c r="U35" s="6"/>
      <c r="V35" s="23">
        <f t="shared" si="70"/>
        <v>0</v>
      </c>
      <c r="W35" s="17"/>
      <c r="X35" s="6"/>
      <c r="Y35" s="23">
        <f t="shared" si="71"/>
        <v>0</v>
      </c>
      <c r="Z35" s="17"/>
      <c r="AA35" s="6"/>
      <c r="AB35" s="23">
        <f t="shared" si="72"/>
        <v>0</v>
      </c>
      <c r="AC35" s="17"/>
      <c r="AD35" s="6"/>
      <c r="AE35" s="23">
        <f t="shared" si="73"/>
        <v>0</v>
      </c>
      <c r="AF35" s="17"/>
      <c r="AG35" s="6"/>
      <c r="AH35" s="23">
        <f t="shared" si="74"/>
        <v>0</v>
      </c>
      <c r="AI35" s="17"/>
      <c r="AJ35" s="6"/>
      <c r="AK35" s="23">
        <f t="shared" si="75"/>
        <v>0</v>
      </c>
      <c r="AL35" s="17"/>
      <c r="AM35" s="6"/>
      <c r="AN35" s="23">
        <f t="shared" si="76"/>
        <v>0</v>
      </c>
      <c r="AO35" s="17"/>
      <c r="AP35" s="6"/>
      <c r="AQ35" s="23">
        <f t="shared" si="77"/>
        <v>0</v>
      </c>
      <c r="AR35" s="17"/>
      <c r="AS35" s="6"/>
      <c r="AT35" s="23">
        <f t="shared" si="78"/>
        <v>0</v>
      </c>
      <c r="AU35" s="17"/>
      <c r="AV35" s="6"/>
      <c r="AW35" s="23">
        <f t="shared" si="79"/>
        <v>0</v>
      </c>
      <c r="AX35" s="17"/>
      <c r="AY35" s="6"/>
      <c r="AZ35" s="23">
        <f t="shared" si="80"/>
        <v>0</v>
      </c>
      <c r="BA35" s="17"/>
      <c r="BB35" s="6"/>
      <c r="BC35" s="23">
        <f t="shared" si="81"/>
        <v>0</v>
      </c>
      <c r="BD35" s="17"/>
      <c r="BE35" s="6"/>
      <c r="BF35" s="23">
        <f t="shared" si="82"/>
        <v>0</v>
      </c>
      <c r="BG35" s="17"/>
      <c r="BH35" s="6"/>
      <c r="BI35" s="23">
        <f t="shared" si="83"/>
        <v>0</v>
      </c>
      <c r="BJ35" s="17"/>
      <c r="BK35" s="6"/>
      <c r="BL35" s="23">
        <f t="shared" si="84"/>
        <v>0</v>
      </c>
    </row>
    <row r="36" spans="1:64" ht="15">
      <c r="A36" s="32" t="s">
        <v>157</v>
      </c>
      <c r="B36" s="64">
        <f t="shared" si="66"/>
        <v>0</v>
      </c>
      <c r="C36" s="64">
        <f t="shared" si="44"/>
        <v>0</v>
      </c>
      <c r="D36" s="55">
        <v>0</v>
      </c>
      <c r="E36" s="17"/>
      <c r="F36" s="6"/>
      <c r="G36" s="23">
        <f>D36+SUM(E36:F36)</f>
        <v>0</v>
      </c>
      <c r="H36" s="17"/>
      <c r="I36" s="6"/>
      <c r="J36" s="23">
        <f>G36+SUM(H36:I36)</f>
        <v>0</v>
      </c>
      <c r="K36" s="17"/>
      <c r="L36" s="6"/>
      <c r="M36" s="23">
        <f t="shared" si="67"/>
        <v>0</v>
      </c>
      <c r="N36" s="17"/>
      <c r="O36" s="6"/>
      <c r="P36" s="23">
        <f t="shared" si="68"/>
        <v>0</v>
      </c>
      <c r="Q36" s="17"/>
      <c r="R36" s="6"/>
      <c r="S36" s="23">
        <f t="shared" si="69"/>
        <v>0</v>
      </c>
      <c r="T36" s="17"/>
      <c r="U36" s="6"/>
      <c r="V36" s="23">
        <f t="shared" si="70"/>
        <v>0</v>
      </c>
      <c r="W36" s="17"/>
      <c r="X36" s="6"/>
      <c r="Y36" s="23">
        <f t="shared" si="71"/>
        <v>0</v>
      </c>
      <c r="Z36" s="17"/>
      <c r="AA36" s="6"/>
      <c r="AB36" s="23">
        <f t="shared" si="72"/>
        <v>0</v>
      </c>
      <c r="AC36" s="17"/>
      <c r="AD36" s="6"/>
      <c r="AE36" s="23">
        <f t="shared" si="73"/>
        <v>0</v>
      </c>
      <c r="AF36" s="17"/>
      <c r="AG36" s="6"/>
      <c r="AH36" s="23">
        <f t="shared" si="74"/>
        <v>0</v>
      </c>
      <c r="AI36" s="17"/>
      <c r="AJ36" s="6"/>
      <c r="AK36" s="23">
        <f t="shared" si="75"/>
        <v>0</v>
      </c>
      <c r="AL36" s="17"/>
      <c r="AM36" s="6"/>
      <c r="AN36" s="23">
        <f t="shared" si="76"/>
        <v>0</v>
      </c>
      <c r="AO36" s="17"/>
      <c r="AP36" s="6"/>
      <c r="AQ36" s="23">
        <f t="shared" si="77"/>
        <v>0</v>
      </c>
      <c r="AR36" s="17"/>
      <c r="AS36" s="6"/>
      <c r="AT36" s="23">
        <f t="shared" si="78"/>
        <v>0</v>
      </c>
      <c r="AU36" s="17"/>
      <c r="AV36" s="6"/>
      <c r="AW36" s="23">
        <f t="shared" si="79"/>
        <v>0</v>
      </c>
      <c r="AX36" s="17"/>
      <c r="AY36" s="6"/>
      <c r="AZ36" s="23">
        <f t="shared" si="80"/>
        <v>0</v>
      </c>
      <c r="BA36" s="17"/>
      <c r="BB36" s="6"/>
      <c r="BC36" s="23">
        <f t="shared" si="81"/>
        <v>0</v>
      </c>
      <c r="BD36" s="17"/>
      <c r="BE36" s="6"/>
      <c r="BF36" s="23">
        <f t="shared" si="82"/>
        <v>0</v>
      </c>
      <c r="BG36" s="17"/>
      <c r="BH36" s="6"/>
      <c r="BI36" s="23">
        <f t="shared" si="83"/>
        <v>0</v>
      </c>
      <c r="BJ36" s="17"/>
      <c r="BK36" s="6"/>
      <c r="BL36" s="23">
        <f t="shared" si="84"/>
        <v>0</v>
      </c>
    </row>
    <row r="37" spans="1:64" ht="15">
      <c r="A37" s="32" t="s">
        <v>164</v>
      </c>
      <c r="B37" s="64">
        <f t="shared" si="66"/>
        <v>0</v>
      </c>
      <c r="C37" s="64">
        <f t="shared" si="44"/>
        <v>0</v>
      </c>
      <c r="D37" s="55">
        <v>0</v>
      </c>
      <c r="E37" s="17"/>
      <c r="F37" s="6"/>
      <c r="G37" s="23">
        <f>D37+SUM(E37:F37)</f>
        <v>0</v>
      </c>
      <c r="H37" s="17"/>
      <c r="I37" s="6"/>
      <c r="J37" s="23">
        <f>G37+SUM(H37:I37)</f>
        <v>0</v>
      </c>
      <c r="K37" s="17"/>
      <c r="L37" s="6"/>
      <c r="M37" s="23">
        <f t="shared" si="67"/>
        <v>0</v>
      </c>
      <c r="N37" s="17"/>
      <c r="O37" s="6"/>
      <c r="P37" s="23">
        <f t="shared" si="68"/>
        <v>0</v>
      </c>
      <c r="Q37" s="17"/>
      <c r="R37" s="6"/>
      <c r="S37" s="23">
        <f t="shared" si="69"/>
        <v>0</v>
      </c>
      <c r="T37" s="17"/>
      <c r="U37" s="6"/>
      <c r="V37" s="23">
        <f t="shared" si="70"/>
        <v>0</v>
      </c>
      <c r="W37" s="17"/>
      <c r="X37" s="6"/>
      <c r="Y37" s="23">
        <f t="shared" si="71"/>
        <v>0</v>
      </c>
      <c r="Z37" s="17"/>
      <c r="AA37" s="6"/>
      <c r="AB37" s="23">
        <f t="shared" si="72"/>
        <v>0</v>
      </c>
      <c r="AC37" s="17"/>
      <c r="AD37" s="6"/>
      <c r="AE37" s="23">
        <f t="shared" si="73"/>
        <v>0</v>
      </c>
      <c r="AF37" s="17"/>
      <c r="AG37" s="6"/>
      <c r="AH37" s="23">
        <f t="shared" si="74"/>
        <v>0</v>
      </c>
      <c r="AI37" s="17"/>
      <c r="AJ37" s="6"/>
      <c r="AK37" s="23">
        <f t="shared" si="75"/>
        <v>0</v>
      </c>
      <c r="AL37" s="17"/>
      <c r="AM37" s="6"/>
      <c r="AN37" s="23">
        <f t="shared" si="76"/>
        <v>0</v>
      </c>
      <c r="AO37" s="17"/>
      <c r="AP37" s="6"/>
      <c r="AQ37" s="23">
        <f t="shared" si="77"/>
        <v>0</v>
      </c>
      <c r="AR37" s="17"/>
      <c r="AS37" s="6"/>
      <c r="AT37" s="23">
        <f t="shared" si="78"/>
        <v>0</v>
      </c>
      <c r="AU37" s="17"/>
      <c r="AV37" s="6"/>
      <c r="AW37" s="23">
        <f t="shared" si="79"/>
        <v>0</v>
      </c>
      <c r="AX37" s="17"/>
      <c r="AY37" s="6"/>
      <c r="AZ37" s="23">
        <f t="shared" si="80"/>
        <v>0</v>
      </c>
      <c r="BA37" s="17"/>
      <c r="BB37" s="6"/>
      <c r="BC37" s="23">
        <f t="shared" si="81"/>
        <v>0</v>
      </c>
      <c r="BD37" s="17"/>
      <c r="BE37" s="6"/>
      <c r="BF37" s="23">
        <f t="shared" si="82"/>
        <v>0</v>
      </c>
      <c r="BG37" s="17"/>
      <c r="BH37" s="6"/>
      <c r="BI37" s="23">
        <f t="shared" si="83"/>
        <v>0</v>
      </c>
      <c r="BJ37" s="17"/>
      <c r="BK37" s="6"/>
      <c r="BL37" s="23">
        <f t="shared" si="84"/>
        <v>0</v>
      </c>
    </row>
    <row r="38" spans="1:64" ht="15">
      <c r="A38" s="32" t="s">
        <v>165</v>
      </c>
      <c r="B38" s="64">
        <f t="shared" si="66"/>
        <v>0</v>
      </c>
      <c r="C38" s="64">
        <f t="shared" si="44"/>
        <v>0</v>
      </c>
      <c r="D38" s="55">
        <v>0</v>
      </c>
      <c r="E38" s="17"/>
      <c r="F38" s="6"/>
      <c r="G38" s="23">
        <f>D38+SUM(E38:F38)</f>
        <v>0</v>
      </c>
      <c r="H38" s="17"/>
      <c r="I38" s="6"/>
      <c r="J38" s="23">
        <f>G38+SUM(H38:I38)</f>
        <v>0</v>
      </c>
      <c r="K38" s="17"/>
      <c r="L38" s="6"/>
      <c r="M38" s="23">
        <f t="shared" si="67"/>
        <v>0</v>
      </c>
      <c r="N38" s="17"/>
      <c r="O38" s="6"/>
      <c r="P38" s="23">
        <f t="shared" si="68"/>
        <v>0</v>
      </c>
      <c r="Q38" s="17"/>
      <c r="R38" s="6"/>
      <c r="S38" s="23">
        <f t="shared" si="69"/>
        <v>0</v>
      </c>
      <c r="T38" s="17"/>
      <c r="U38" s="6"/>
      <c r="V38" s="23">
        <f t="shared" si="70"/>
        <v>0</v>
      </c>
      <c r="W38" s="17"/>
      <c r="X38" s="6"/>
      <c r="Y38" s="23">
        <f t="shared" si="71"/>
        <v>0</v>
      </c>
      <c r="Z38" s="17"/>
      <c r="AA38" s="6"/>
      <c r="AB38" s="23">
        <f t="shared" si="72"/>
        <v>0</v>
      </c>
      <c r="AC38" s="17"/>
      <c r="AD38" s="6"/>
      <c r="AE38" s="23">
        <f t="shared" si="73"/>
        <v>0</v>
      </c>
      <c r="AF38" s="17"/>
      <c r="AG38" s="6"/>
      <c r="AH38" s="23">
        <f t="shared" si="74"/>
        <v>0</v>
      </c>
      <c r="AI38" s="17"/>
      <c r="AJ38" s="6"/>
      <c r="AK38" s="23">
        <f t="shared" si="75"/>
        <v>0</v>
      </c>
      <c r="AL38" s="17"/>
      <c r="AM38" s="6"/>
      <c r="AN38" s="23">
        <f t="shared" si="76"/>
        <v>0</v>
      </c>
      <c r="AO38" s="17"/>
      <c r="AP38" s="6"/>
      <c r="AQ38" s="23">
        <f t="shared" si="77"/>
        <v>0</v>
      </c>
      <c r="AR38" s="17"/>
      <c r="AS38" s="6"/>
      <c r="AT38" s="23">
        <f t="shared" si="78"/>
        <v>0</v>
      </c>
      <c r="AU38" s="17"/>
      <c r="AV38" s="6"/>
      <c r="AW38" s="23">
        <f t="shared" si="79"/>
        <v>0</v>
      </c>
      <c r="AX38" s="17"/>
      <c r="AY38" s="6"/>
      <c r="AZ38" s="23">
        <f t="shared" si="80"/>
        <v>0</v>
      </c>
      <c r="BA38" s="17"/>
      <c r="BB38" s="6"/>
      <c r="BC38" s="23">
        <f t="shared" si="81"/>
        <v>0</v>
      </c>
      <c r="BD38" s="17"/>
      <c r="BE38" s="6"/>
      <c r="BF38" s="23">
        <f t="shared" si="82"/>
        <v>0</v>
      </c>
      <c r="BG38" s="17"/>
      <c r="BH38" s="6"/>
      <c r="BI38" s="23">
        <f t="shared" si="83"/>
        <v>0</v>
      </c>
      <c r="BJ38" s="17"/>
      <c r="BK38" s="6"/>
      <c r="BL38" s="23">
        <f t="shared" si="84"/>
        <v>0</v>
      </c>
    </row>
    <row r="39" spans="1:64" ht="15">
      <c r="A39" s="32" t="s">
        <v>52</v>
      </c>
      <c r="B39" s="64">
        <f t="shared" si="45"/>
        <v>0</v>
      </c>
      <c r="C39" s="64">
        <f t="shared" si="44"/>
        <v>0</v>
      </c>
      <c r="D39" s="55">
        <v>0</v>
      </c>
      <c r="E39" s="17"/>
      <c r="F39" s="6"/>
      <c r="G39" s="23">
        <f t="shared" si="46"/>
        <v>0</v>
      </c>
      <c r="H39" s="17"/>
      <c r="I39" s="6"/>
      <c r="J39" s="23">
        <f t="shared" si="47"/>
        <v>0</v>
      </c>
      <c r="K39" s="17"/>
      <c r="L39" s="6"/>
      <c r="M39" s="23">
        <f t="shared" si="48"/>
        <v>0</v>
      </c>
      <c r="N39" s="17"/>
      <c r="O39" s="6"/>
      <c r="P39" s="23">
        <f t="shared" si="49"/>
        <v>0</v>
      </c>
      <c r="Q39" s="17"/>
      <c r="R39" s="6"/>
      <c r="S39" s="23">
        <f t="shared" si="50"/>
        <v>0</v>
      </c>
      <c r="T39" s="17"/>
      <c r="U39" s="6"/>
      <c r="V39" s="23">
        <f t="shared" si="51"/>
        <v>0</v>
      </c>
      <c r="W39" s="17"/>
      <c r="X39" s="6"/>
      <c r="Y39" s="23">
        <f t="shared" si="52"/>
        <v>0</v>
      </c>
      <c r="Z39" s="17"/>
      <c r="AA39" s="6"/>
      <c r="AB39" s="23">
        <f t="shared" si="53"/>
        <v>0</v>
      </c>
      <c r="AC39" s="17"/>
      <c r="AD39" s="6"/>
      <c r="AE39" s="23">
        <f t="shared" si="54"/>
        <v>0</v>
      </c>
      <c r="AF39" s="17"/>
      <c r="AG39" s="6"/>
      <c r="AH39" s="23">
        <f t="shared" si="55"/>
        <v>0</v>
      </c>
      <c r="AI39" s="17"/>
      <c r="AJ39" s="6"/>
      <c r="AK39" s="23">
        <f t="shared" si="56"/>
        <v>0</v>
      </c>
      <c r="AL39" s="17"/>
      <c r="AM39" s="6"/>
      <c r="AN39" s="23">
        <f t="shared" si="57"/>
        <v>0</v>
      </c>
      <c r="AO39" s="17"/>
      <c r="AP39" s="6"/>
      <c r="AQ39" s="23">
        <f t="shared" si="58"/>
        <v>0</v>
      </c>
      <c r="AR39" s="17"/>
      <c r="AS39" s="6"/>
      <c r="AT39" s="23">
        <f t="shared" si="59"/>
        <v>0</v>
      </c>
      <c r="AU39" s="17"/>
      <c r="AV39" s="6"/>
      <c r="AW39" s="23">
        <f t="shared" si="60"/>
        <v>0</v>
      </c>
      <c r="AX39" s="17"/>
      <c r="AY39" s="6"/>
      <c r="AZ39" s="23">
        <f t="shared" si="61"/>
        <v>0</v>
      </c>
      <c r="BA39" s="17"/>
      <c r="BB39" s="6"/>
      <c r="BC39" s="23">
        <f t="shared" si="62"/>
        <v>0</v>
      </c>
      <c r="BD39" s="17"/>
      <c r="BE39" s="6"/>
      <c r="BF39" s="23">
        <f t="shared" si="63"/>
        <v>0</v>
      </c>
      <c r="BG39" s="17"/>
      <c r="BH39" s="6"/>
      <c r="BI39" s="23">
        <f t="shared" si="64"/>
        <v>0</v>
      </c>
      <c r="BJ39" s="17"/>
      <c r="BK39" s="6"/>
      <c r="BL39" s="23">
        <f t="shared" si="65"/>
        <v>0</v>
      </c>
    </row>
    <row r="40" spans="1:64" ht="15">
      <c r="A40" s="32" t="s">
        <v>53</v>
      </c>
      <c r="B40" s="64">
        <f t="shared" si="45"/>
        <v>0</v>
      </c>
      <c r="C40" s="64">
        <f t="shared" si="44"/>
        <v>0</v>
      </c>
      <c r="D40" s="55">
        <v>0</v>
      </c>
      <c r="E40" s="17"/>
      <c r="F40" s="6"/>
      <c r="G40" s="23">
        <f t="shared" si="46"/>
        <v>0</v>
      </c>
      <c r="H40" s="17"/>
      <c r="I40" s="6"/>
      <c r="J40" s="23">
        <f t="shared" si="47"/>
        <v>0</v>
      </c>
      <c r="K40" s="17"/>
      <c r="L40" s="6"/>
      <c r="M40" s="23">
        <f t="shared" si="48"/>
        <v>0</v>
      </c>
      <c r="N40" s="17"/>
      <c r="O40" s="6"/>
      <c r="P40" s="23">
        <f t="shared" si="49"/>
        <v>0</v>
      </c>
      <c r="Q40" s="17"/>
      <c r="R40" s="6"/>
      <c r="S40" s="23">
        <f t="shared" si="50"/>
        <v>0</v>
      </c>
      <c r="T40" s="17"/>
      <c r="U40" s="6"/>
      <c r="V40" s="23">
        <f t="shared" si="51"/>
        <v>0</v>
      </c>
      <c r="W40" s="17"/>
      <c r="X40" s="6"/>
      <c r="Y40" s="23">
        <f t="shared" si="52"/>
        <v>0</v>
      </c>
      <c r="Z40" s="17"/>
      <c r="AA40" s="6"/>
      <c r="AB40" s="23">
        <f t="shared" si="53"/>
        <v>0</v>
      </c>
      <c r="AC40" s="17"/>
      <c r="AD40" s="6"/>
      <c r="AE40" s="23">
        <f t="shared" si="54"/>
        <v>0</v>
      </c>
      <c r="AF40" s="17"/>
      <c r="AG40" s="6"/>
      <c r="AH40" s="23">
        <f t="shared" si="55"/>
        <v>0</v>
      </c>
      <c r="AI40" s="17"/>
      <c r="AJ40" s="6"/>
      <c r="AK40" s="23">
        <f t="shared" si="56"/>
        <v>0</v>
      </c>
      <c r="AL40" s="17"/>
      <c r="AM40" s="6"/>
      <c r="AN40" s="23">
        <f t="shared" si="57"/>
        <v>0</v>
      </c>
      <c r="AO40" s="17"/>
      <c r="AP40" s="6"/>
      <c r="AQ40" s="23">
        <f t="shared" si="58"/>
        <v>0</v>
      </c>
      <c r="AR40" s="17"/>
      <c r="AS40" s="6"/>
      <c r="AT40" s="23">
        <f t="shared" si="59"/>
        <v>0</v>
      </c>
      <c r="AU40" s="17"/>
      <c r="AV40" s="6"/>
      <c r="AW40" s="23">
        <f t="shared" si="60"/>
        <v>0</v>
      </c>
      <c r="AX40" s="17"/>
      <c r="AY40" s="6"/>
      <c r="AZ40" s="23">
        <f t="shared" si="61"/>
        <v>0</v>
      </c>
      <c r="BA40" s="17"/>
      <c r="BB40" s="6"/>
      <c r="BC40" s="23">
        <f t="shared" si="62"/>
        <v>0</v>
      </c>
      <c r="BD40" s="17"/>
      <c r="BE40" s="6"/>
      <c r="BF40" s="23">
        <f t="shared" si="63"/>
        <v>0</v>
      </c>
      <c r="BG40" s="17"/>
      <c r="BH40" s="6"/>
      <c r="BI40" s="23">
        <f t="shared" si="64"/>
        <v>0</v>
      </c>
      <c r="BJ40" s="17"/>
      <c r="BK40" s="6"/>
      <c r="BL40" s="23">
        <f t="shared" si="65"/>
        <v>0</v>
      </c>
    </row>
    <row r="41" spans="1:64" ht="15">
      <c r="A41" s="32" t="s">
        <v>54</v>
      </c>
      <c r="B41" s="64">
        <f t="shared" si="45"/>
        <v>0</v>
      </c>
      <c r="C41" s="64">
        <f t="shared" si="44"/>
        <v>0</v>
      </c>
      <c r="D41" s="55">
        <v>0</v>
      </c>
      <c r="E41" s="17"/>
      <c r="F41" s="6"/>
      <c r="G41" s="23">
        <f t="shared" si="46"/>
        <v>0</v>
      </c>
      <c r="H41" s="17"/>
      <c r="I41" s="6"/>
      <c r="J41" s="23">
        <f t="shared" si="47"/>
        <v>0</v>
      </c>
      <c r="K41" s="17"/>
      <c r="L41" s="6"/>
      <c r="M41" s="23">
        <f t="shared" si="48"/>
        <v>0</v>
      </c>
      <c r="N41" s="17"/>
      <c r="O41" s="6"/>
      <c r="P41" s="23">
        <f t="shared" si="49"/>
        <v>0</v>
      </c>
      <c r="Q41" s="17"/>
      <c r="R41" s="6"/>
      <c r="S41" s="23">
        <f t="shared" si="50"/>
        <v>0</v>
      </c>
      <c r="T41" s="17"/>
      <c r="U41" s="6"/>
      <c r="V41" s="23">
        <f t="shared" si="51"/>
        <v>0</v>
      </c>
      <c r="W41" s="17"/>
      <c r="X41" s="6"/>
      <c r="Y41" s="23">
        <f t="shared" si="52"/>
        <v>0</v>
      </c>
      <c r="Z41" s="17"/>
      <c r="AA41" s="6"/>
      <c r="AB41" s="23">
        <f t="shared" si="53"/>
        <v>0</v>
      </c>
      <c r="AC41" s="17"/>
      <c r="AD41" s="6"/>
      <c r="AE41" s="23">
        <f t="shared" si="54"/>
        <v>0</v>
      </c>
      <c r="AF41" s="17"/>
      <c r="AG41" s="6"/>
      <c r="AH41" s="23">
        <f t="shared" si="55"/>
        <v>0</v>
      </c>
      <c r="AI41" s="17"/>
      <c r="AJ41" s="6"/>
      <c r="AK41" s="23">
        <f t="shared" si="56"/>
        <v>0</v>
      </c>
      <c r="AL41" s="17"/>
      <c r="AM41" s="6"/>
      <c r="AN41" s="23">
        <f t="shared" si="57"/>
        <v>0</v>
      </c>
      <c r="AO41" s="17"/>
      <c r="AP41" s="6"/>
      <c r="AQ41" s="23">
        <f t="shared" si="58"/>
        <v>0</v>
      </c>
      <c r="AR41" s="17"/>
      <c r="AS41" s="6"/>
      <c r="AT41" s="23">
        <f t="shared" si="59"/>
        <v>0</v>
      </c>
      <c r="AU41" s="17"/>
      <c r="AV41" s="6"/>
      <c r="AW41" s="23">
        <f t="shared" si="60"/>
        <v>0</v>
      </c>
      <c r="AX41" s="17"/>
      <c r="AY41" s="6"/>
      <c r="AZ41" s="23">
        <f t="shared" si="61"/>
        <v>0</v>
      </c>
      <c r="BA41" s="17"/>
      <c r="BB41" s="6"/>
      <c r="BC41" s="23">
        <f t="shared" si="62"/>
        <v>0</v>
      </c>
      <c r="BD41" s="17"/>
      <c r="BE41" s="6"/>
      <c r="BF41" s="23">
        <f t="shared" si="63"/>
        <v>0</v>
      </c>
      <c r="BG41" s="17"/>
      <c r="BH41" s="6"/>
      <c r="BI41" s="23">
        <f t="shared" si="64"/>
        <v>0</v>
      </c>
      <c r="BJ41" s="17"/>
      <c r="BK41" s="6"/>
      <c r="BL41" s="23">
        <f t="shared" si="65"/>
        <v>0</v>
      </c>
    </row>
    <row r="42" spans="1:64" ht="15">
      <c r="A42" s="32" t="s">
        <v>55</v>
      </c>
      <c r="B42" s="64">
        <f t="shared" si="45"/>
        <v>0</v>
      </c>
      <c r="C42" s="64">
        <f t="shared" si="44"/>
        <v>0</v>
      </c>
      <c r="D42" s="55">
        <v>0</v>
      </c>
      <c r="E42" s="17"/>
      <c r="F42" s="6"/>
      <c r="G42" s="23">
        <f t="shared" si="46"/>
        <v>0</v>
      </c>
      <c r="H42" s="17"/>
      <c r="I42" s="6"/>
      <c r="J42" s="23">
        <f t="shared" si="47"/>
        <v>0</v>
      </c>
      <c r="K42" s="17"/>
      <c r="L42" s="6"/>
      <c r="M42" s="23">
        <f t="shared" si="48"/>
        <v>0</v>
      </c>
      <c r="N42" s="17"/>
      <c r="O42" s="6"/>
      <c r="P42" s="23">
        <f t="shared" si="49"/>
        <v>0</v>
      </c>
      <c r="Q42" s="17"/>
      <c r="R42" s="6"/>
      <c r="S42" s="23">
        <f t="shared" si="50"/>
        <v>0</v>
      </c>
      <c r="T42" s="17"/>
      <c r="U42" s="6"/>
      <c r="V42" s="23">
        <f t="shared" si="51"/>
        <v>0</v>
      </c>
      <c r="W42" s="17"/>
      <c r="X42" s="6"/>
      <c r="Y42" s="23">
        <f t="shared" si="52"/>
        <v>0</v>
      </c>
      <c r="Z42" s="17"/>
      <c r="AA42" s="6"/>
      <c r="AB42" s="23">
        <f t="shared" si="53"/>
        <v>0</v>
      </c>
      <c r="AC42" s="17"/>
      <c r="AD42" s="6"/>
      <c r="AE42" s="23">
        <f t="shared" si="54"/>
        <v>0</v>
      </c>
      <c r="AF42" s="17"/>
      <c r="AG42" s="6"/>
      <c r="AH42" s="23">
        <f t="shared" si="55"/>
        <v>0</v>
      </c>
      <c r="AI42" s="17"/>
      <c r="AJ42" s="6"/>
      <c r="AK42" s="23">
        <f t="shared" si="56"/>
        <v>0</v>
      </c>
      <c r="AL42" s="17"/>
      <c r="AM42" s="6"/>
      <c r="AN42" s="23">
        <f t="shared" si="57"/>
        <v>0</v>
      </c>
      <c r="AO42" s="17"/>
      <c r="AP42" s="6"/>
      <c r="AQ42" s="23">
        <f t="shared" si="58"/>
        <v>0</v>
      </c>
      <c r="AR42" s="17"/>
      <c r="AS42" s="6"/>
      <c r="AT42" s="23">
        <f t="shared" si="59"/>
        <v>0</v>
      </c>
      <c r="AU42" s="17"/>
      <c r="AV42" s="6"/>
      <c r="AW42" s="23">
        <f t="shared" si="60"/>
        <v>0</v>
      </c>
      <c r="AX42" s="17"/>
      <c r="AY42" s="6"/>
      <c r="AZ42" s="23">
        <f t="shared" si="61"/>
        <v>0</v>
      </c>
      <c r="BA42" s="17"/>
      <c r="BB42" s="6"/>
      <c r="BC42" s="23">
        <f t="shared" si="62"/>
        <v>0</v>
      </c>
      <c r="BD42" s="17"/>
      <c r="BE42" s="6"/>
      <c r="BF42" s="23">
        <f t="shared" si="63"/>
        <v>0</v>
      </c>
      <c r="BG42" s="17"/>
      <c r="BH42" s="6"/>
      <c r="BI42" s="23">
        <f t="shared" si="64"/>
        <v>0</v>
      </c>
      <c r="BJ42" s="17"/>
      <c r="BK42" s="6"/>
      <c r="BL42" s="23">
        <f t="shared" si="65"/>
        <v>0</v>
      </c>
    </row>
    <row r="43" spans="1:64" ht="15">
      <c r="A43" s="32" t="s">
        <v>199</v>
      </c>
      <c r="B43" s="64">
        <f t="shared" si="45"/>
        <v>0</v>
      </c>
      <c r="C43" s="64">
        <f t="shared" si="44"/>
        <v>0</v>
      </c>
      <c r="D43" s="55">
        <v>0</v>
      </c>
      <c r="E43" s="17"/>
      <c r="F43" s="6"/>
      <c r="G43" s="23">
        <f t="shared" si="46"/>
        <v>0</v>
      </c>
      <c r="H43" s="17"/>
      <c r="I43" s="6"/>
      <c r="J43" s="23">
        <f t="shared" si="47"/>
        <v>0</v>
      </c>
      <c r="K43" s="17"/>
      <c r="L43" s="6"/>
      <c r="M43" s="23">
        <f>J43+SUM(K43:L43)</f>
        <v>0</v>
      </c>
      <c r="N43" s="17"/>
      <c r="O43" s="6"/>
      <c r="P43" s="23">
        <f>M43+SUM(N43:O43)</f>
        <v>0</v>
      </c>
      <c r="Q43" s="17"/>
      <c r="R43" s="6"/>
      <c r="S43" s="23">
        <f>P43+SUM(Q43:R43)</f>
        <v>0</v>
      </c>
      <c r="T43" s="17"/>
      <c r="U43" s="6"/>
      <c r="V43" s="23">
        <f>S43+SUM(T43:U43)</f>
        <v>0</v>
      </c>
      <c r="W43" s="17"/>
      <c r="X43" s="6"/>
      <c r="Y43" s="23">
        <f>V43+SUM(W43:X43)</f>
        <v>0</v>
      </c>
      <c r="Z43" s="17"/>
      <c r="AA43" s="6"/>
      <c r="AB43" s="23">
        <f>Y43+SUM(Z43:AA43)</f>
        <v>0</v>
      </c>
      <c r="AC43" s="17"/>
      <c r="AD43" s="6"/>
      <c r="AE43" s="23">
        <f t="shared" si="54"/>
        <v>0</v>
      </c>
      <c r="AF43" s="17"/>
      <c r="AG43" s="6"/>
      <c r="AH43" s="23">
        <f t="shared" si="55"/>
        <v>0</v>
      </c>
      <c r="AI43" s="17"/>
      <c r="AJ43" s="6"/>
      <c r="AK43" s="23">
        <f t="shared" si="56"/>
        <v>0</v>
      </c>
      <c r="AL43" s="17"/>
      <c r="AM43" s="6"/>
      <c r="AN43" s="23">
        <f t="shared" si="57"/>
        <v>0</v>
      </c>
      <c r="AO43" s="17"/>
      <c r="AP43" s="6"/>
      <c r="AQ43" s="23">
        <f t="shared" si="58"/>
        <v>0</v>
      </c>
      <c r="AR43" s="17"/>
      <c r="AS43" s="6"/>
      <c r="AT43" s="23">
        <f t="shared" si="59"/>
        <v>0</v>
      </c>
      <c r="AU43" s="17"/>
      <c r="AV43" s="6"/>
      <c r="AW43" s="23">
        <f t="shared" si="60"/>
        <v>0</v>
      </c>
      <c r="AX43" s="17"/>
      <c r="AY43" s="6"/>
      <c r="AZ43" s="23">
        <f t="shared" si="61"/>
        <v>0</v>
      </c>
      <c r="BA43" s="17"/>
      <c r="BB43" s="6"/>
      <c r="BC43" s="23">
        <f t="shared" si="62"/>
        <v>0</v>
      </c>
      <c r="BD43" s="17"/>
      <c r="BE43" s="6"/>
      <c r="BF43" s="23">
        <f t="shared" si="63"/>
        <v>0</v>
      </c>
      <c r="BG43" s="17"/>
      <c r="BH43" s="6"/>
      <c r="BI43" s="23">
        <f t="shared" si="64"/>
        <v>0</v>
      </c>
      <c r="BJ43" s="17"/>
      <c r="BK43" s="6"/>
      <c r="BL43" s="23">
        <f t="shared" si="65"/>
        <v>0</v>
      </c>
    </row>
    <row r="44" spans="1:64" ht="15">
      <c r="A44" s="32" t="s">
        <v>175</v>
      </c>
      <c r="B44" s="64">
        <f>SUM(D44,E44:F44,H44:I44,K44:L44,N44:O44,Q44:R44,T44:U44,W44:X44,Z44:AA44,AC44:AD44,AF44:AG44,AI44:AJ44,AL44:AM44,AO44:AP44,AR44:AS44,AU44:AV44,AX44:AY44,BA44:BB44,BD44:BE44,BG44:BH44,BJ44:BK44)</f>
        <v>0</v>
      </c>
      <c r="C44" s="64">
        <f t="shared" si="44"/>
        <v>0</v>
      </c>
      <c r="D44" s="55">
        <v>0</v>
      </c>
      <c r="E44" s="17"/>
      <c r="F44" s="6"/>
      <c r="G44" s="23">
        <f t="shared" si="46"/>
        <v>0</v>
      </c>
      <c r="H44" s="17"/>
      <c r="I44" s="6"/>
      <c r="J44" s="23">
        <f t="shared" si="47"/>
        <v>0</v>
      </c>
      <c r="K44" s="17"/>
      <c r="L44" s="6"/>
      <c r="M44" s="23">
        <f t="shared" si="48"/>
        <v>0</v>
      </c>
      <c r="N44" s="17"/>
      <c r="O44" s="6"/>
      <c r="P44" s="23">
        <f t="shared" si="49"/>
        <v>0</v>
      </c>
      <c r="Q44" s="17"/>
      <c r="R44" s="6"/>
      <c r="S44" s="23">
        <f t="shared" si="50"/>
        <v>0</v>
      </c>
      <c r="T44" s="17"/>
      <c r="U44" s="6"/>
      <c r="V44" s="23">
        <f t="shared" si="51"/>
        <v>0</v>
      </c>
      <c r="W44" s="17"/>
      <c r="X44" s="6"/>
      <c r="Y44" s="23">
        <f>V44+SUM(W44:X44)</f>
        <v>0</v>
      </c>
      <c r="Z44" s="17"/>
      <c r="AA44" s="6"/>
      <c r="AB44" s="23">
        <f>Y44+SUM(Z44:AA44)</f>
        <v>0</v>
      </c>
      <c r="AC44" s="17"/>
      <c r="AD44" s="6"/>
      <c r="AE44" s="23">
        <f>AB44+SUM(AC44:AD44)</f>
        <v>0</v>
      </c>
      <c r="AF44" s="17"/>
      <c r="AG44" s="6"/>
      <c r="AH44" s="23">
        <f>AE44+SUM(AF44:AG44)</f>
        <v>0</v>
      </c>
      <c r="AI44" s="17"/>
      <c r="AJ44" s="6"/>
      <c r="AK44" s="23">
        <f>AH44+SUM(AI44:AJ44)</f>
        <v>0</v>
      </c>
      <c r="AL44" s="17"/>
      <c r="AM44" s="6"/>
      <c r="AN44" s="23">
        <f>AK44+SUM(AL44:AM44)</f>
        <v>0</v>
      </c>
      <c r="AO44" s="17"/>
      <c r="AP44" s="6"/>
      <c r="AQ44" s="23">
        <f>AN44+SUM(AO44:AP44)</f>
        <v>0</v>
      </c>
      <c r="AR44" s="17"/>
      <c r="AS44" s="6"/>
      <c r="AT44" s="23">
        <f>AQ44+SUM(AR44:AS44)</f>
        <v>0</v>
      </c>
      <c r="AU44" s="17"/>
      <c r="AV44" s="6"/>
      <c r="AW44" s="23">
        <f>AT44+SUM(AU44:AV44)</f>
        <v>0</v>
      </c>
      <c r="AX44" s="17"/>
      <c r="AY44" s="6"/>
      <c r="AZ44" s="23">
        <f>AW44+SUM(AX44:AY44)</f>
        <v>0</v>
      </c>
      <c r="BA44" s="17"/>
      <c r="BB44" s="6"/>
      <c r="BC44" s="23">
        <f>AZ44+SUM(BA44:BB44)</f>
        <v>0</v>
      </c>
      <c r="BD44" s="17"/>
      <c r="BE44" s="6"/>
      <c r="BF44" s="23">
        <f>BC44+SUM(BD44:BE44)</f>
        <v>0</v>
      </c>
      <c r="BG44" s="17"/>
      <c r="BH44" s="6"/>
      <c r="BI44" s="23">
        <f>BF44+SUM(BG44:BH44)</f>
        <v>0</v>
      </c>
      <c r="BJ44" s="17"/>
      <c r="BK44" s="6"/>
      <c r="BL44" s="23">
        <f>BI44+SUM(BJ44:BK44)</f>
        <v>0</v>
      </c>
    </row>
    <row r="45" spans="1:64" ht="15">
      <c r="A45" s="32" t="s">
        <v>56</v>
      </c>
      <c r="B45" s="64">
        <f t="shared" si="45"/>
        <v>0</v>
      </c>
      <c r="C45" s="64">
        <f t="shared" si="44"/>
        <v>0</v>
      </c>
      <c r="D45" s="55">
        <v>0</v>
      </c>
      <c r="E45" s="17"/>
      <c r="F45" s="6"/>
      <c r="G45" s="23">
        <f t="shared" si="46"/>
        <v>0</v>
      </c>
      <c r="H45" s="17"/>
      <c r="I45" s="6"/>
      <c r="J45" s="23">
        <f t="shared" si="47"/>
        <v>0</v>
      </c>
      <c r="K45" s="17"/>
      <c r="L45" s="6"/>
      <c r="M45" s="23">
        <f t="shared" si="48"/>
        <v>0</v>
      </c>
      <c r="N45" s="17"/>
      <c r="O45" s="6"/>
      <c r="P45" s="23">
        <f t="shared" si="49"/>
        <v>0</v>
      </c>
      <c r="Q45" s="17"/>
      <c r="R45" s="6"/>
      <c r="S45" s="23">
        <f t="shared" si="50"/>
        <v>0</v>
      </c>
      <c r="T45" s="17"/>
      <c r="U45" s="6"/>
      <c r="V45" s="23">
        <f t="shared" si="51"/>
        <v>0</v>
      </c>
      <c r="W45" s="17"/>
      <c r="X45" s="6"/>
      <c r="Y45" s="23">
        <f t="shared" si="52"/>
        <v>0</v>
      </c>
      <c r="Z45" s="17"/>
      <c r="AA45" s="6"/>
      <c r="AB45" s="23">
        <f t="shared" si="53"/>
        <v>0</v>
      </c>
      <c r="AC45" s="17"/>
      <c r="AD45" s="6"/>
      <c r="AE45" s="23">
        <f t="shared" si="54"/>
        <v>0</v>
      </c>
      <c r="AF45" s="17"/>
      <c r="AG45" s="6"/>
      <c r="AH45" s="23">
        <f t="shared" si="55"/>
        <v>0</v>
      </c>
      <c r="AI45" s="17"/>
      <c r="AJ45" s="6"/>
      <c r="AK45" s="23">
        <f t="shared" si="56"/>
        <v>0</v>
      </c>
      <c r="AL45" s="17"/>
      <c r="AM45" s="6"/>
      <c r="AN45" s="23">
        <f t="shared" si="57"/>
        <v>0</v>
      </c>
      <c r="AO45" s="17"/>
      <c r="AP45" s="6"/>
      <c r="AQ45" s="23">
        <f t="shared" si="58"/>
        <v>0</v>
      </c>
      <c r="AR45" s="17"/>
      <c r="AS45" s="6"/>
      <c r="AT45" s="23">
        <f t="shared" si="59"/>
        <v>0</v>
      </c>
      <c r="AU45" s="17"/>
      <c r="AV45" s="6"/>
      <c r="AW45" s="23">
        <f t="shared" si="60"/>
        <v>0</v>
      </c>
      <c r="AX45" s="17"/>
      <c r="AY45" s="6"/>
      <c r="AZ45" s="23">
        <f t="shared" si="61"/>
        <v>0</v>
      </c>
      <c r="BA45" s="17"/>
      <c r="BB45" s="6"/>
      <c r="BC45" s="23">
        <f t="shared" si="62"/>
        <v>0</v>
      </c>
      <c r="BD45" s="17"/>
      <c r="BE45" s="6"/>
      <c r="BF45" s="23">
        <f t="shared" si="63"/>
        <v>0</v>
      </c>
      <c r="BG45" s="17"/>
      <c r="BH45" s="6"/>
      <c r="BI45" s="23">
        <f t="shared" si="64"/>
        <v>0</v>
      </c>
      <c r="BJ45" s="17"/>
      <c r="BK45" s="6"/>
      <c r="BL45" s="23">
        <f t="shared" si="65"/>
        <v>0</v>
      </c>
    </row>
    <row r="46" spans="1:64" ht="15">
      <c r="A46" s="32" t="s">
        <v>57</v>
      </c>
      <c r="B46" s="64">
        <f t="shared" si="45"/>
        <v>0</v>
      </c>
      <c r="C46" s="64">
        <f t="shared" si="44"/>
        <v>0</v>
      </c>
      <c r="D46" s="55">
        <v>0</v>
      </c>
      <c r="E46" s="17"/>
      <c r="F46" s="6"/>
      <c r="G46" s="23">
        <f t="shared" si="46"/>
        <v>0</v>
      </c>
      <c r="H46" s="17"/>
      <c r="I46" s="6"/>
      <c r="J46" s="23">
        <f t="shared" si="47"/>
        <v>0</v>
      </c>
      <c r="K46" s="17"/>
      <c r="L46" s="6"/>
      <c r="M46" s="23">
        <f t="shared" si="48"/>
        <v>0</v>
      </c>
      <c r="N46" s="17"/>
      <c r="O46" s="6"/>
      <c r="P46" s="23">
        <f t="shared" si="49"/>
        <v>0</v>
      </c>
      <c r="Q46" s="17"/>
      <c r="R46" s="6"/>
      <c r="S46" s="23">
        <f t="shared" si="50"/>
        <v>0</v>
      </c>
      <c r="T46" s="17"/>
      <c r="U46" s="6"/>
      <c r="V46" s="23">
        <f t="shared" si="51"/>
        <v>0</v>
      </c>
      <c r="W46" s="17"/>
      <c r="X46" s="6"/>
      <c r="Y46" s="23">
        <f t="shared" si="52"/>
        <v>0</v>
      </c>
      <c r="Z46" s="17"/>
      <c r="AA46" s="6"/>
      <c r="AB46" s="23">
        <f t="shared" si="53"/>
        <v>0</v>
      </c>
      <c r="AC46" s="17"/>
      <c r="AD46" s="6"/>
      <c r="AE46" s="23">
        <f t="shared" si="54"/>
        <v>0</v>
      </c>
      <c r="AF46" s="17"/>
      <c r="AG46" s="6"/>
      <c r="AH46" s="23">
        <f t="shared" si="55"/>
        <v>0</v>
      </c>
      <c r="AI46" s="17"/>
      <c r="AJ46" s="6"/>
      <c r="AK46" s="23">
        <f t="shared" si="56"/>
        <v>0</v>
      </c>
      <c r="AL46" s="17"/>
      <c r="AM46" s="6"/>
      <c r="AN46" s="23">
        <f t="shared" si="57"/>
        <v>0</v>
      </c>
      <c r="AO46" s="17"/>
      <c r="AP46" s="6"/>
      <c r="AQ46" s="23">
        <f t="shared" si="58"/>
        <v>0</v>
      </c>
      <c r="AR46" s="17"/>
      <c r="AS46" s="6"/>
      <c r="AT46" s="23">
        <f t="shared" si="59"/>
        <v>0</v>
      </c>
      <c r="AU46" s="17"/>
      <c r="AV46" s="6"/>
      <c r="AW46" s="23">
        <f t="shared" si="60"/>
        <v>0</v>
      </c>
      <c r="AX46" s="17"/>
      <c r="AY46" s="6"/>
      <c r="AZ46" s="23">
        <f t="shared" si="61"/>
        <v>0</v>
      </c>
      <c r="BA46" s="17"/>
      <c r="BB46" s="6"/>
      <c r="BC46" s="23">
        <f t="shared" si="62"/>
        <v>0</v>
      </c>
      <c r="BD46" s="17"/>
      <c r="BE46" s="6"/>
      <c r="BF46" s="23">
        <f t="shared" si="63"/>
        <v>0</v>
      </c>
      <c r="BG46" s="17"/>
      <c r="BH46" s="6"/>
      <c r="BI46" s="23">
        <f t="shared" si="64"/>
        <v>0</v>
      </c>
      <c r="BJ46" s="17"/>
      <c r="BK46" s="6"/>
      <c r="BL46" s="23">
        <f t="shared" si="65"/>
        <v>0</v>
      </c>
    </row>
    <row r="47" spans="1:64" ht="15">
      <c r="A47" s="32" t="s">
        <v>58</v>
      </c>
      <c r="B47" s="64">
        <f t="shared" si="45"/>
        <v>0</v>
      </c>
      <c r="C47" s="64">
        <f t="shared" si="44"/>
        <v>0</v>
      </c>
      <c r="D47" s="55">
        <v>0</v>
      </c>
      <c r="E47" s="17"/>
      <c r="F47" s="6"/>
      <c r="G47" s="23">
        <f t="shared" si="46"/>
        <v>0</v>
      </c>
      <c r="H47" s="17"/>
      <c r="I47" s="6"/>
      <c r="J47" s="23">
        <f t="shared" si="47"/>
        <v>0</v>
      </c>
      <c r="K47" s="17"/>
      <c r="L47" s="6"/>
      <c r="M47" s="23">
        <f t="shared" si="48"/>
        <v>0</v>
      </c>
      <c r="N47" s="17"/>
      <c r="O47" s="6"/>
      <c r="P47" s="23">
        <f t="shared" si="49"/>
        <v>0</v>
      </c>
      <c r="Q47" s="17"/>
      <c r="R47" s="6"/>
      <c r="S47" s="23">
        <f t="shared" si="50"/>
        <v>0</v>
      </c>
      <c r="T47" s="17"/>
      <c r="U47" s="6"/>
      <c r="V47" s="23">
        <f t="shared" si="51"/>
        <v>0</v>
      </c>
      <c r="W47" s="17"/>
      <c r="X47" s="6"/>
      <c r="Y47" s="23">
        <f t="shared" si="52"/>
        <v>0</v>
      </c>
      <c r="Z47" s="17"/>
      <c r="AA47" s="6"/>
      <c r="AB47" s="23">
        <f t="shared" si="53"/>
        <v>0</v>
      </c>
      <c r="AC47" s="17"/>
      <c r="AD47" s="6"/>
      <c r="AE47" s="23">
        <f t="shared" si="54"/>
        <v>0</v>
      </c>
      <c r="AF47" s="17"/>
      <c r="AG47" s="6"/>
      <c r="AH47" s="23">
        <f t="shared" si="55"/>
        <v>0</v>
      </c>
      <c r="AI47" s="17"/>
      <c r="AJ47" s="6"/>
      <c r="AK47" s="23">
        <f t="shared" si="56"/>
        <v>0</v>
      </c>
      <c r="AL47" s="17"/>
      <c r="AM47" s="6"/>
      <c r="AN47" s="23">
        <f t="shared" si="57"/>
        <v>0</v>
      </c>
      <c r="AO47" s="17"/>
      <c r="AP47" s="6"/>
      <c r="AQ47" s="23">
        <f t="shared" si="58"/>
        <v>0</v>
      </c>
      <c r="AR47" s="17"/>
      <c r="AS47" s="6"/>
      <c r="AT47" s="23">
        <f t="shared" si="59"/>
        <v>0</v>
      </c>
      <c r="AU47" s="17"/>
      <c r="AV47" s="6"/>
      <c r="AW47" s="23">
        <f t="shared" si="60"/>
        <v>0</v>
      </c>
      <c r="AX47" s="17"/>
      <c r="AY47" s="6"/>
      <c r="AZ47" s="23">
        <f t="shared" si="61"/>
        <v>0</v>
      </c>
      <c r="BA47" s="17"/>
      <c r="BB47" s="6"/>
      <c r="BC47" s="23">
        <f t="shared" si="62"/>
        <v>0</v>
      </c>
      <c r="BD47" s="17"/>
      <c r="BE47" s="6"/>
      <c r="BF47" s="23">
        <f t="shared" si="63"/>
        <v>0</v>
      </c>
      <c r="BG47" s="17"/>
      <c r="BH47" s="6"/>
      <c r="BI47" s="23">
        <f t="shared" si="64"/>
        <v>0</v>
      </c>
      <c r="BJ47" s="17"/>
      <c r="BK47" s="6"/>
      <c r="BL47" s="23">
        <f t="shared" si="65"/>
        <v>0</v>
      </c>
    </row>
    <row r="48" spans="1:64" ht="15">
      <c r="A48" s="32" t="s">
        <v>59</v>
      </c>
      <c r="B48" s="64">
        <f t="shared" si="45"/>
        <v>0</v>
      </c>
      <c r="C48" s="64">
        <f t="shared" si="44"/>
        <v>0</v>
      </c>
      <c r="D48" s="55">
        <v>0</v>
      </c>
      <c r="E48" s="17"/>
      <c r="F48" s="6"/>
      <c r="G48" s="23">
        <f t="shared" si="46"/>
        <v>0</v>
      </c>
      <c r="H48" s="17"/>
      <c r="I48" s="6"/>
      <c r="J48" s="23">
        <f t="shared" si="47"/>
        <v>0</v>
      </c>
      <c r="K48" s="17"/>
      <c r="L48" s="6"/>
      <c r="M48" s="23">
        <f t="shared" si="48"/>
        <v>0</v>
      </c>
      <c r="N48" s="17"/>
      <c r="O48" s="6"/>
      <c r="P48" s="23">
        <f t="shared" si="49"/>
        <v>0</v>
      </c>
      <c r="Q48" s="17"/>
      <c r="R48" s="6"/>
      <c r="S48" s="23">
        <f t="shared" si="50"/>
        <v>0</v>
      </c>
      <c r="T48" s="17"/>
      <c r="U48" s="6"/>
      <c r="V48" s="23">
        <f t="shared" si="51"/>
        <v>0</v>
      </c>
      <c r="W48" s="17"/>
      <c r="X48" s="6"/>
      <c r="Y48" s="23">
        <f t="shared" si="52"/>
        <v>0</v>
      </c>
      <c r="Z48" s="17"/>
      <c r="AA48" s="6"/>
      <c r="AB48" s="23">
        <f t="shared" si="53"/>
        <v>0</v>
      </c>
      <c r="AC48" s="17"/>
      <c r="AD48" s="6"/>
      <c r="AE48" s="23">
        <f t="shared" si="54"/>
        <v>0</v>
      </c>
      <c r="AF48" s="17"/>
      <c r="AG48" s="6"/>
      <c r="AH48" s="23">
        <f t="shared" si="55"/>
        <v>0</v>
      </c>
      <c r="AI48" s="17"/>
      <c r="AJ48" s="6"/>
      <c r="AK48" s="23">
        <f t="shared" si="56"/>
        <v>0</v>
      </c>
      <c r="AL48" s="17"/>
      <c r="AM48" s="6"/>
      <c r="AN48" s="23">
        <f t="shared" si="57"/>
        <v>0</v>
      </c>
      <c r="AO48" s="17"/>
      <c r="AP48" s="6"/>
      <c r="AQ48" s="23">
        <f t="shared" si="58"/>
        <v>0</v>
      </c>
      <c r="AR48" s="17"/>
      <c r="AS48" s="6"/>
      <c r="AT48" s="23">
        <f t="shared" si="59"/>
        <v>0</v>
      </c>
      <c r="AU48" s="17"/>
      <c r="AV48" s="6"/>
      <c r="AW48" s="23">
        <f t="shared" si="60"/>
        <v>0</v>
      </c>
      <c r="AX48" s="17"/>
      <c r="AY48" s="6"/>
      <c r="AZ48" s="23">
        <f t="shared" si="61"/>
        <v>0</v>
      </c>
      <c r="BA48" s="17"/>
      <c r="BB48" s="6"/>
      <c r="BC48" s="23">
        <f t="shared" si="62"/>
        <v>0</v>
      </c>
      <c r="BD48" s="17"/>
      <c r="BE48" s="6"/>
      <c r="BF48" s="23">
        <f t="shared" si="63"/>
        <v>0</v>
      </c>
      <c r="BG48" s="17"/>
      <c r="BH48" s="6"/>
      <c r="BI48" s="23">
        <f t="shared" si="64"/>
        <v>0</v>
      </c>
      <c r="BJ48" s="17"/>
      <c r="BK48" s="6"/>
      <c r="BL48" s="23">
        <f t="shared" si="65"/>
        <v>0</v>
      </c>
    </row>
    <row r="49" spans="1:64" ht="15">
      <c r="A49" s="32" t="s">
        <v>60</v>
      </c>
      <c r="B49" s="64">
        <f t="shared" si="45"/>
        <v>0</v>
      </c>
      <c r="C49" s="64">
        <f t="shared" si="44"/>
        <v>0</v>
      </c>
      <c r="D49" s="55">
        <v>0</v>
      </c>
      <c r="E49" s="17"/>
      <c r="F49" s="6"/>
      <c r="G49" s="23">
        <f t="shared" si="46"/>
        <v>0</v>
      </c>
      <c r="H49" s="17"/>
      <c r="I49" s="6"/>
      <c r="J49" s="23">
        <f t="shared" si="47"/>
        <v>0</v>
      </c>
      <c r="K49" s="17"/>
      <c r="L49" s="6"/>
      <c r="M49" s="23">
        <f t="shared" si="48"/>
        <v>0</v>
      </c>
      <c r="N49" s="17"/>
      <c r="O49" s="6"/>
      <c r="P49" s="23">
        <f t="shared" si="49"/>
        <v>0</v>
      </c>
      <c r="Q49" s="17"/>
      <c r="R49" s="6"/>
      <c r="S49" s="23">
        <f t="shared" si="50"/>
        <v>0</v>
      </c>
      <c r="T49" s="17"/>
      <c r="U49" s="6"/>
      <c r="V49" s="23">
        <f t="shared" si="51"/>
        <v>0</v>
      </c>
      <c r="W49" s="17"/>
      <c r="X49" s="6"/>
      <c r="Y49" s="23">
        <f t="shared" si="52"/>
        <v>0</v>
      </c>
      <c r="Z49" s="17"/>
      <c r="AA49" s="6"/>
      <c r="AB49" s="23">
        <f t="shared" si="53"/>
        <v>0</v>
      </c>
      <c r="AC49" s="17"/>
      <c r="AD49" s="6"/>
      <c r="AE49" s="23">
        <f t="shared" si="54"/>
        <v>0</v>
      </c>
      <c r="AF49" s="17"/>
      <c r="AG49" s="6"/>
      <c r="AH49" s="23">
        <f t="shared" si="55"/>
        <v>0</v>
      </c>
      <c r="AI49" s="17"/>
      <c r="AJ49" s="6"/>
      <c r="AK49" s="23">
        <f t="shared" si="56"/>
        <v>0</v>
      </c>
      <c r="AL49" s="17"/>
      <c r="AM49" s="6"/>
      <c r="AN49" s="23">
        <f t="shared" si="57"/>
        <v>0</v>
      </c>
      <c r="AO49" s="17"/>
      <c r="AP49" s="6"/>
      <c r="AQ49" s="23">
        <f t="shared" si="58"/>
        <v>0</v>
      </c>
      <c r="AR49" s="17"/>
      <c r="AS49" s="6"/>
      <c r="AT49" s="23">
        <f t="shared" si="59"/>
        <v>0</v>
      </c>
      <c r="AU49" s="17"/>
      <c r="AV49" s="6"/>
      <c r="AW49" s="23">
        <f t="shared" si="60"/>
        <v>0</v>
      </c>
      <c r="AX49" s="17"/>
      <c r="AY49" s="6"/>
      <c r="AZ49" s="23">
        <f t="shared" si="61"/>
        <v>0</v>
      </c>
      <c r="BA49" s="17"/>
      <c r="BB49" s="6"/>
      <c r="BC49" s="23">
        <f t="shared" si="62"/>
        <v>0</v>
      </c>
      <c r="BD49" s="17"/>
      <c r="BE49" s="6"/>
      <c r="BF49" s="23">
        <f t="shared" si="63"/>
        <v>0</v>
      </c>
      <c r="BG49" s="17"/>
      <c r="BH49" s="6"/>
      <c r="BI49" s="23">
        <f t="shared" si="64"/>
        <v>0</v>
      </c>
      <c r="BJ49" s="17"/>
      <c r="BK49" s="6"/>
      <c r="BL49" s="23">
        <f t="shared" si="65"/>
        <v>0</v>
      </c>
    </row>
    <row r="50" spans="1:64" ht="15">
      <c r="A50" s="32" t="s">
        <v>61</v>
      </c>
      <c r="B50" s="64">
        <f t="shared" si="45"/>
        <v>0</v>
      </c>
      <c r="C50" s="64">
        <f t="shared" si="44"/>
        <v>0</v>
      </c>
      <c r="D50" s="55">
        <v>0</v>
      </c>
      <c r="E50" s="17"/>
      <c r="F50" s="6"/>
      <c r="G50" s="23">
        <f t="shared" si="46"/>
        <v>0</v>
      </c>
      <c r="H50" s="17"/>
      <c r="I50" s="6"/>
      <c r="J50" s="23">
        <f t="shared" si="47"/>
        <v>0</v>
      </c>
      <c r="K50" s="17"/>
      <c r="L50" s="6"/>
      <c r="M50" s="23">
        <f t="shared" si="48"/>
        <v>0</v>
      </c>
      <c r="N50" s="17"/>
      <c r="O50" s="6"/>
      <c r="P50" s="23">
        <f t="shared" si="49"/>
        <v>0</v>
      </c>
      <c r="Q50" s="17"/>
      <c r="R50" s="6"/>
      <c r="S50" s="23">
        <f t="shared" si="50"/>
        <v>0</v>
      </c>
      <c r="T50" s="17"/>
      <c r="U50" s="6"/>
      <c r="V50" s="23">
        <f t="shared" si="51"/>
        <v>0</v>
      </c>
      <c r="W50" s="17"/>
      <c r="X50" s="6"/>
      <c r="Y50" s="23">
        <f t="shared" si="52"/>
        <v>0</v>
      </c>
      <c r="Z50" s="17"/>
      <c r="AA50" s="6"/>
      <c r="AB50" s="23">
        <f t="shared" si="53"/>
        <v>0</v>
      </c>
      <c r="AC50" s="17"/>
      <c r="AD50" s="6"/>
      <c r="AE50" s="23">
        <f t="shared" si="54"/>
        <v>0</v>
      </c>
      <c r="AF50" s="17"/>
      <c r="AG50" s="6"/>
      <c r="AH50" s="23">
        <f t="shared" si="55"/>
        <v>0</v>
      </c>
      <c r="AI50" s="17"/>
      <c r="AJ50" s="6"/>
      <c r="AK50" s="23">
        <f t="shared" si="56"/>
        <v>0</v>
      </c>
      <c r="AL50" s="17"/>
      <c r="AM50" s="6"/>
      <c r="AN50" s="23">
        <f t="shared" si="57"/>
        <v>0</v>
      </c>
      <c r="AO50" s="17"/>
      <c r="AP50" s="6"/>
      <c r="AQ50" s="23">
        <f t="shared" si="58"/>
        <v>0</v>
      </c>
      <c r="AR50" s="17"/>
      <c r="AS50" s="6"/>
      <c r="AT50" s="23">
        <f t="shared" si="59"/>
        <v>0</v>
      </c>
      <c r="AU50" s="17"/>
      <c r="AV50" s="6"/>
      <c r="AW50" s="23">
        <f t="shared" si="60"/>
        <v>0</v>
      </c>
      <c r="AX50" s="17"/>
      <c r="AY50" s="6"/>
      <c r="AZ50" s="23">
        <f t="shared" si="61"/>
        <v>0</v>
      </c>
      <c r="BA50" s="17"/>
      <c r="BB50" s="6"/>
      <c r="BC50" s="23">
        <f t="shared" si="62"/>
        <v>0</v>
      </c>
      <c r="BD50" s="17"/>
      <c r="BE50" s="6"/>
      <c r="BF50" s="23">
        <f t="shared" si="63"/>
        <v>0</v>
      </c>
      <c r="BG50" s="17"/>
      <c r="BH50" s="6"/>
      <c r="BI50" s="23">
        <f t="shared" si="64"/>
        <v>0</v>
      </c>
      <c r="BJ50" s="17"/>
      <c r="BK50" s="6"/>
      <c r="BL50" s="23">
        <f t="shared" si="65"/>
        <v>0</v>
      </c>
    </row>
    <row r="51" spans="1:64" ht="15">
      <c r="A51" s="32" t="s">
        <v>62</v>
      </c>
      <c r="B51" s="64">
        <f t="shared" si="45"/>
        <v>0</v>
      </c>
      <c r="C51" s="64">
        <f t="shared" si="44"/>
        <v>0</v>
      </c>
      <c r="D51" s="55">
        <v>0</v>
      </c>
      <c r="E51" s="17"/>
      <c r="F51" s="6"/>
      <c r="G51" s="23">
        <f t="shared" si="46"/>
        <v>0</v>
      </c>
      <c r="H51" s="17"/>
      <c r="I51" s="6"/>
      <c r="J51" s="23">
        <f t="shared" si="47"/>
        <v>0</v>
      </c>
      <c r="K51" s="17"/>
      <c r="L51" s="6"/>
      <c r="M51" s="23">
        <f t="shared" si="48"/>
        <v>0</v>
      </c>
      <c r="N51" s="17"/>
      <c r="O51" s="6"/>
      <c r="P51" s="23">
        <f t="shared" si="49"/>
        <v>0</v>
      </c>
      <c r="Q51" s="17"/>
      <c r="R51" s="6"/>
      <c r="S51" s="23">
        <f t="shared" si="50"/>
        <v>0</v>
      </c>
      <c r="T51" s="17"/>
      <c r="U51" s="6"/>
      <c r="V51" s="23">
        <f t="shared" si="51"/>
        <v>0</v>
      </c>
      <c r="W51" s="17"/>
      <c r="X51" s="6"/>
      <c r="Y51" s="23">
        <f t="shared" si="52"/>
        <v>0</v>
      </c>
      <c r="Z51" s="17"/>
      <c r="AA51" s="6"/>
      <c r="AB51" s="23">
        <f t="shared" si="53"/>
        <v>0</v>
      </c>
      <c r="AC51" s="17"/>
      <c r="AD51" s="6"/>
      <c r="AE51" s="23">
        <f t="shared" si="54"/>
        <v>0</v>
      </c>
      <c r="AF51" s="17"/>
      <c r="AG51" s="6"/>
      <c r="AH51" s="23">
        <f t="shared" si="55"/>
        <v>0</v>
      </c>
      <c r="AI51" s="17"/>
      <c r="AJ51" s="6"/>
      <c r="AK51" s="23">
        <f t="shared" si="56"/>
        <v>0</v>
      </c>
      <c r="AL51" s="17"/>
      <c r="AM51" s="6"/>
      <c r="AN51" s="23">
        <f t="shared" si="57"/>
        <v>0</v>
      </c>
      <c r="AO51" s="17"/>
      <c r="AP51" s="6"/>
      <c r="AQ51" s="23">
        <f t="shared" si="58"/>
        <v>0</v>
      </c>
      <c r="AR51" s="17"/>
      <c r="AS51" s="6"/>
      <c r="AT51" s="23">
        <f t="shared" si="59"/>
        <v>0</v>
      </c>
      <c r="AU51" s="17"/>
      <c r="AV51" s="6"/>
      <c r="AW51" s="23">
        <f t="shared" si="60"/>
        <v>0</v>
      </c>
      <c r="AX51" s="17"/>
      <c r="AY51" s="6"/>
      <c r="AZ51" s="23">
        <f t="shared" si="61"/>
        <v>0</v>
      </c>
      <c r="BA51" s="17"/>
      <c r="BB51" s="6"/>
      <c r="BC51" s="23">
        <f t="shared" si="62"/>
        <v>0</v>
      </c>
      <c r="BD51" s="17"/>
      <c r="BE51" s="6"/>
      <c r="BF51" s="23">
        <f t="shared" si="63"/>
        <v>0</v>
      </c>
      <c r="BG51" s="17"/>
      <c r="BH51" s="6"/>
      <c r="BI51" s="23">
        <f t="shared" si="64"/>
        <v>0</v>
      </c>
      <c r="BJ51" s="17"/>
      <c r="BK51" s="6"/>
      <c r="BL51" s="23">
        <f t="shared" si="65"/>
        <v>0</v>
      </c>
    </row>
    <row r="52" spans="1:64" ht="15">
      <c r="A52" s="22" t="s">
        <v>177</v>
      </c>
      <c r="B52" s="65"/>
      <c r="C52" s="65"/>
      <c r="D52" s="54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19"/>
      <c r="AY52" s="20"/>
      <c r="AZ52" s="21"/>
      <c r="BA52" s="19"/>
      <c r="BB52" s="20"/>
      <c r="BC52" s="21"/>
      <c r="BD52" s="19"/>
      <c r="BE52" s="20"/>
      <c r="BF52" s="21"/>
      <c r="BG52" s="19"/>
      <c r="BH52" s="20"/>
      <c r="BI52" s="21"/>
      <c r="BJ52" s="19"/>
      <c r="BK52" s="20"/>
      <c r="BL52" s="21"/>
    </row>
    <row r="53" spans="1:64" ht="15">
      <c r="A53" s="32" t="s">
        <v>38</v>
      </c>
      <c r="B53" s="64">
        <f aca="true" t="shared" si="85" ref="B53:B65">SUM(D53,E53:F53,H53:I53,K53:L53,N53:O53,Q53:R53,T53:U53,W53:X53,Z53:AA53,AC53:AD53,AF53:AG53,AI53:AJ53,AL53:AM53,AO53:AP53,AR53:AS53,AU53:AV53,AX53:AY53,BA53:BB53,BD53:BE53,BG53:BH53,BJ53:BK53)</f>
        <v>0</v>
      </c>
      <c r="C53" s="64">
        <f aca="true" t="shared" si="86" ref="C53:C66">INDEX(Feature_Values,ROW(),4+$C$2*3)</f>
        <v>0</v>
      </c>
      <c r="D53" s="55">
        <v>0</v>
      </c>
      <c r="E53" s="17"/>
      <c r="F53" s="6"/>
      <c r="G53" s="23">
        <f aca="true" t="shared" si="87" ref="G53:G65">D53+SUM(E53:F53)</f>
        <v>0</v>
      </c>
      <c r="H53" s="17"/>
      <c r="I53" s="6"/>
      <c r="J53" s="23">
        <f aca="true" t="shared" si="88" ref="J53:J65">G53+SUM(H53:I53)</f>
        <v>0</v>
      </c>
      <c r="K53" s="17"/>
      <c r="L53" s="6"/>
      <c r="M53" s="23">
        <f aca="true" t="shared" si="89" ref="M53:M65">J53+SUM(K53:L53)</f>
        <v>0</v>
      </c>
      <c r="N53" s="17"/>
      <c r="O53" s="6"/>
      <c r="P53" s="23">
        <f aca="true" t="shared" si="90" ref="P53:P65">M53+SUM(N53:O53)</f>
        <v>0</v>
      </c>
      <c r="Q53" s="17"/>
      <c r="R53" s="6"/>
      <c r="S53" s="23">
        <f aca="true" t="shared" si="91" ref="S53:S65">P53+SUM(Q53:R53)</f>
        <v>0</v>
      </c>
      <c r="T53" s="17"/>
      <c r="U53" s="6"/>
      <c r="V53" s="23">
        <f aca="true" t="shared" si="92" ref="V53:V65">S53+SUM(T53:U53)</f>
        <v>0</v>
      </c>
      <c r="W53" s="17"/>
      <c r="X53" s="6"/>
      <c r="Y53" s="23">
        <f aca="true" t="shared" si="93" ref="Y53:Y65">V53+SUM(W53:X53)</f>
        <v>0</v>
      </c>
      <c r="Z53" s="17"/>
      <c r="AA53" s="6"/>
      <c r="AB53" s="23">
        <f aca="true" t="shared" si="94" ref="AB53:AB65">Y53+SUM(Z53:AA53)</f>
        <v>0</v>
      </c>
      <c r="AC53" s="17"/>
      <c r="AD53" s="6"/>
      <c r="AE53" s="23">
        <f aca="true" t="shared" si="95" ref="AE53:AE65">AB53+SUM(AC53:AD53)</f>
        <v>0</v>
      </c>
      <c r="AF53" s="17"/>
      <c r="AG53" s="6"/>
      <c r="AH53" s="23">
        <f aca="true" t="shared" si="96" ref="AH53:AH65">AE53+SUM(AF53:AG53)</f>
        <v>0</v>
      </c>
      <c r="AI53" s="17"/>
      <c r="AJ53" s="6"/>
      <c r="AK53" s="23">
        <f aca="true" t="shared" si="97" ref="AK53:AK65">AH53+SUM(AI53:AJ53)</f>
        <v>0</v>
      </c>
      <c r="AL53" s="17"/>
      <c r="AM53" s="6"/>
      <c r="AN53" s="23">
        <f aca="true" t="shared" si="98" ref="AN53:AN65">AK53+SUM(AL53:AM53)</f>
        <v>0</v>
      </c>
      <c r="AO53" s="17"/>
      <c r="AP53" s="6"/>
      <c r="AQ53" s="23">
        <f aca="true" t="shared" si="99" ref="AQ53:AQ65">AN53+SUM(AO53:AP53)</f>
        <v>0</v>
      </c>
      <c r="AR53" s="17"/>
      <c r="AS53" s="6"/>
      <c r="AT53" s="23">
        <f aca="true" t="shared" si="100" ref="AT53:AT65">AQ53+SUM(AR53:AS53)</f>
        <v>0</v>
      </c>
      <c r="AU53" s="17"/>
      <c r="AV53" s="6"/>
      <c r="AW53" s="23">
        <f aca="true" t="shared" si="101" ref="AW53:AW65">AT53+SUM(AU53:AV53)</f>
        <v>0</v>
      </c>
      <c r="AX53" s="17"/>
      <c r="AY53" s="6"/>
      <c r="AZ53" s="23">
        <f aca="true" t="shared" si="102" ref="AZ53:AZ65">AW53+SUM(AX53:AY53)</f>
        <v>0</v>
      </c>
      <c r="BA53" s="17"/>
      <c r="BB53" s="6"/>
      <c r="BC53" s="23">
        <f aca="true" t="shared" si="103" ref="BC53:BC65">AZ53+SUM(BA53:BB53)</f>
        <v>0</v>
      </c>
      <c r="BD53" s="17"/>
      <c r="BE53" s="6"/>
      <c r="BF53" s="23">
        <f aca="true" t="shared" si="104" ref="BF53:BF65">BC53+SUM(BD53:BE53)</f>
        <v>0</v>
      </c>
      <c r="BG53" s="17"/>
      <c r="BH53" s="6"/>
      <c r="BI53" s="23">
        <f aca="true" t="shared" si="105" ref="BI53:BI65">BF53+SUM(BG53:BH53)</f>
        <v>0</v>
      </c>
      <c r="BJ53" s="17"/>
      <c r="BK53" s="6"/>
      <c r="BL53" s="23">
        <f aca="true" t="shared" si="106" ref="BL53:BL65">BI53+SUM(BJ53:BK53)</f>
        <v>0</v>
      </c>
    </row>
    <row r="54" spans="1:64" ht="15">
      <c r="A54" s="32" t="s">
        <v>42</v>
      </c>
      <c r="B54" s="64">
        <f t="shared" si="85"/>
        <v>0</v>
      </c>
      <c r="C54" s="64">
        <f t="shared" si="86"/>
        <v>0</v>
      </c>
      <c r="D54" s="55">
        <v>0</v>
      </c>
      <c r="E54" s="17"/>
      <c r="F54" s="6"/>
      <c r="G54" s="23">
        <f t="shared" si="87"/>
        <v>0</v>
      </c>
      <c r="H54" s="17"/>
      <c r="I54" s="6"/>
      <c r="J54" s="23">
        <f t="shared" si="88"/>
        <v>0</v>
      </c>
      <c r="K54" s="17"/>
      <c r="L54" s="6"/>
      <c r="M54" s="23">
        <f t="shared" si="89"/>
        <v>0</v>
      </c>
      <c r="N54" s="17"/>
      <c r="O54" s="6"/>
      <c r="P54" s="23">
        <f t="shared" si="90"/>
        <v>0</v>
      </c>
      <c r="Q54" s="17"/>
      <c r="R54" s="6"/>
      <c r="S54" s="23">
        <f t="shared" si="91"/>
        <v>0</v>
      </c>
      <c r="T54" s="17"/>
      <c r="U54" s="6"/>
      <c r="V54" s="23">
        <f t="shared" si="92"/>
        <v>0</v>
      </c>
      <c r="W54" s="17"/>
      <c r="X54" s="6"/>
      <c r="Y54" s="23">
        <f t="shared" si="93"/>
        <v>0</v>
      </c>
      <c r="Z54" s="17"/>
      <c r="AA54" s="6"/>
      <c r="AB54" s="23">
        <f t="shared" si="94"/>
        <v>0</v>
      </c>
      <c r="AC54" s="17"/>
      <c r="AD54" s="6"/>
      <c r="AE54" s="23">
        <f t="shared" si="95"/>
        <v>0</v>
      </c>
      <c r="AF54" s="17"/>
      <c r="AG54" s="6"/>
      <c r="AH54" s="23">
        <f t="shared" si="96"/>
        <v>0</v>
      </c>
      <c r="AI54" s="17"/>
      <c r="AJ54" s="6"/>
      <c r="AK54" s="23">
        <f t="shared" si="97"/>
        <v>0</v>
      </c>
      <c r="AL54" s="17"/>
      <c r="AM54" s="6"/>
      <c r="AN54" s="23">
        <f t="shared" si="98"/>
        <v>0</v>
      </c>
      <c r="AO54" s="17"/>
      <c r="AP54" s="6"/>
      <c r="AQ54" s="23">
        <f t="shared" si="99"/>
        <v>0</v>
      </c>
      <c r="AR54" s="17"/>
      <c r="AS54" s="6"/>
      <c r="AT54" s="23">
        <f t="shared" si="100"/>
        <v>0</v>
      </c>
      <c r="AU54" s="17"/>
      <c r="AV54" s="6"/>
      <c r="AW54" s="23">
        <f t="shared" si="101"/>
        <v>0</v>
      </c>
      <c r="AX54" s="17"/>
      <c r="AY54" s="6"/>
      <c r="AZ54" s="23">
        <f t="shared" si="102"/>
        <v>0</v>
      </c>
      <c r="BA54" s="17"/>
      <c r="BB54" s="6"/>
      <c r="BC54" s="23">
        <f t="shared" si="103"/>
        <v>0</v>
      </c>
      <c r="BD54" s="17"/>
      <c r="BE54" s="6"/>
      <c r="BF54" s="23">
        <f t="shared" si="104"/>
        <v>0</v>
      </c>
      <c r="BG54" s="17"/>
      <c r="BH54" s="6"/>
      <c r="BI54" s="23">
        <f t="shared" si="105"/>
        <v>0</v>
      </c>
      <c r="BJ54" s="17"/>
      <c r="BK54" s="6"/>
      <c r="BL54" s="23">
        <f t="shared" si="106"/>
        <v>0</v>
      </c>
    </row>
    <row r="55" spans="1:64" ht="15">
      <c r="A55" s="32" t="s">
        <v>44</v>
      </c>
      <c r="B55" s="64">
        <f t="shared" si="85"/>
        <v>0</v>
      </c>
      <c r="C55" s="64">
        <f t="shared" si="86"/>
        <v>0</v>
      </c>
      <c r="D55" s="55">
        <v>0</v>
      </c>
      <c r="E55" s="17"/>
      <c r="F55" s="6"/>
      <c r="G55" s="23">
        <f t="shared" si="87"/>
        <v>0</v>
      </c>
      <c r="H55" s="17"/>
      <c r="I55" s="6"/>
      <c r="J55" s="23">
        <f t="shared" si="88"/>
        <v>0</v>
      </c>
      <c r="K55" s="17"/>
      <c r="L55" s="6"/>
      <c r="M55" s="23">
        <f t="shared" si="89"/>
        <v>0</v>
      </c>
      <c r="N55" s="17"/>
      <c r="O55" s="6"/>
      <c r="P55" s="23">
        <f t="shared" si="90"/>
        <v>0</v>
      </c>
      <c r="Q55" s="17"/>
      <c r="R55" s="6"/>
      <c r="S55" s="23">
        <f t="shared" si="91"/>
        <v>0</v>
      </c>
      <c r="T55" s="17"/>
      <c r="U55" s="6"/>
      <c r="V55" s="23">
        <f t="shared" si="92"/>
        <v>0</v>
      </c>
      <c r="W55" s="17"/>
      <c r="X55" s="6"/>
      <c r="Y55" s="23">
        <f t="shared" si="93"/>
        <v>0</v>
      </c>
      <c r="Z55" s="17"/>
      <c r="AA55" s="6"/>
      <c r="AB55" s="23">
        <f t="shared" si="94"/>
        <v>0</v>
      </c>
      <c r="AC55" s="17"/>
      <c r="AD55" s="6"/>
      <c r="AE55" s="23">
        <f t="shared" si="95"/>
        <v>0</v>
      </c>
      <c r="AF55" s="17"/>
      <c r="AG55" s="6"/>
      <c r="AH55" s="23">
        <f t="shared" si="96"/>
        <v>0</v>
      </c>
      <c r="AI55" s="17"/>
      <c r="AJ55" s="6"/>
      <c r="AK55" s="23">
        <f t="shared" si="97"/>
        <v>0</v>
      </c>
      <c r="AL55" s="17"/>
      <c r="AM55" s="6"/>
      <c r="AN55" s="23">
        <f t="shared" si="98"/>
        <v>0</v>
      </c>
      <c r="AO55" s="17"/>
      <c r="AP55" s="6"/>
      <c r="AQ55" s="23">
        <f t="shared" si="99"/>
        <v>0</v>
      </c>
      <c r="AR55" s="17"/>
      <c r="AS55" s="6"/>
      <c r="AT55" s="23">
        <f t="shared" si="100"/>
        <v>0</v>
      </c>
      <c r="AU55" s="17"/>
      <c r="AV55" s="6"/>
      <c r="AW55" s="23">
        <f t="shared" si="101"/>
        <v>0</v>
      </c>
      <c r="AX55" s="17"/>
      <c r="AY55" s="6"/>
      <c r="AZ55" s="23">
        <f t="shared" si="102"/>
        <v>0</v>
      </c>
      <c r="BA55" s="17"/>
      <c r="BB55" s="6"/>
      <c r="BC55" s="23">
        <f t="shared" si="103"/>
        <v>0</v>
      </c>
      <c r="BD55" s="17"/>
      <c r="BE55" s="6"/>
      <c r="BF55" s="23">
        <f t="shared" si="104"/>
        <v>0</v>
      </c>
      <c r="BG55" s="17"/>
      <c r="BH55" s="6"/>
      <c r="BI55" s="23">
        <f t="shared" si="105"/>
        <v>0</v>
      </c>
      <c r="BJ55" s="17"/>
      <c r="BK55" s="6"/>
      <c r="BL55" s="23">
        <f t="shared" si="106"/>
        <v>0</v>
      </c>
    </row>
    <row r="56" spans="1:64" ht="15">
      <c r="A56" s="32" t="s">
        <v>43</v>
      </c>
      <c r="B56" s="64">
        <f t="shared" si="85"/>
        <v>0</v>
      </c>
      <c r="C56" s="64">
        <f t="shared" si="86"/>
        <v>0</v>
      </c>
      <c r="D56" s="55">
        <v>0</v>
      </c>
      <c r="E56" s="17"/>
      <c r="F56" s="6"/>
      <c r="G56" s="23">
        <f t="shared" si="87"/>
        <v>0</v>
      </c>
      <c r="H56" s="17"/>
      <c r="I56" s="6"/>
      <c r="J56" s="23">
        <f t="shared" si="88"/>
        <v>0</v>
      </c>
      <c r="K56" s="17"/>
      <c r="L56" s="6"/>
      <c r="M56" s="23">
        <f t="shared" si="89"/>
        <v>0</v>
      </c>
      <c r="N56" s="17"/>
      <c r="O56" s="6"/>
      <c r="P56" s="23">
        <f t="shared" si="90"/>
        <v>0</v>
      </c>
      <c r="Q56" s="17"/>
      <c r="R56" s="6"/>
      <c r="S56" s="23">
        <f t="shared" si="91"/>
        <v>0</v>
      </c>
      <c r="T56" s="17"/>
      <c r="U56" s="6"/>
      <c r="V56" s="23">
        <f t="shared" si="92"/>
        <v>0</v>
      </c>
      <c r="W56" s="17"/>
      <c r="X56" s="6"/>
      <c r="Y56" s="23">
        <f t="shared" si="93"/>
        <v>0</v>
      </c>
      <c r="Z56" s="17"/>
      <c r="AA56" s="6"/>
      <c r="AB56" s="23">
        <f t="shared" si="94"/>
        <v>0</v>
      </c>
      <c r="AC56" s="17"/>
      <c r="AD56" s="6"/>
      <c r="AE56" s="23">
        <f t="shared" si="95"/>
        <v>0</v>
      </c>
      <c r="AF56" s="17"/>
      <c r="AG56" s="6"/>
      <c r="AH56" s="23">
        <f t="shared" si="96"/>
        <v>0</v>
      </c>
      <c r="AI56" s="17"/>
      <c r="AJ56" s="6"/>
      <c r="AK56" s="23">
        <f t="shared" si="97"/>
        <v>0</v>
      </c>
      <c r="AL56" s="17"/>
      <c r="AM56" s="6"/>
      <c r="AN56" s="23">
        <f t="shared" si="98"/>
        <v>0</v>
      </c>
      <c r="AO56" s="17"/>
      <c r="AP56" s="6"/>
      <c r="AQ56" s="23">
        <f t="shared" si="99"/>
        <v>0</v>
      </c>
      <c r="AR56" s="17"/>
      <c r="AS56" s="6"/>
      <c r="AT56" s="23">
        <f t="shared" si="100"/>
        <v>0</v>
      </c>
      <c r="AU56" s="17"/>
      <c r="AV56" s="6"/>
      <c r="AW56" s="23">
        <f t="shared" si="101"/>
        <v>0</v>
      </c>
      <c r="AX56" s="17"/>
      <c r="AY56" s="6"/>
      <c r="AZ56" s="23">
        <f t="shared" si="102"/>
        <v>0</v>
      </c>
      <c r="BA56" s="17"/>
      <c r="BB56" s="6"/>
      <c r="BC56" s="23">
        <f t="shared" si="103"/>
        <v>0</v>
      </c>
      <c r="BD56" s="17"/>
      <c r="BE56" s="6"/>
      <c r="BF56" s="23">
        <f t="shared" si="104"/>
        <v>0</v>
      </c>
      <c r="BG56" s="17"/>
      <c r="BH56" s="6"/>
      <c r="BI56" s="23">
        <f t="shared" si="105"/>
        <v>0</v>
      </c>
      <c r="BJ56" s="17"/>
      <c r="BK56" s="6"/>
      <c r="BL56" s="23">
        <f t="shared" si="106"/>
        <v>0</v>
      </c>
    </row>
    <row r="57" spans="1:64" ht="15">
      <c r="A57" s="32" t="s">
        <v>114</v>
      </c>
      <c r="B57" s="64">
        <f t="shared" si="85"/>
        <v>0</v>
      </c>
      <c r="C57" s="64">
        <f t="shared" si="86"/>
        <v>0</v>
      </c>
      <c r="D57" s="55">
        <v>0</v>
      </c>
      <c r="E57" s="17"/>
      <c r="F57" s="6"/>
      <c r="G57" s="23">
        <f t="shared" si="87"/>
        <v>0</v>
      </c>
      <c r="H57" s="17"/>
      <c r="I57" s="6"/>
      <c r="J57" s="23">
        <f t="shared" si="88"/>
        <v>0</v>
      </c>
      <c r="K57" s="17"/>
      <c r="L57" s="6"/>
      <c r="M57" s="23">
        <f t="shared" si="89"/>
        <v>0</v>
      </c>
      <c r="N57" s="17"/>
      <c r="O57" s="6"/>
      <c r="P57" s="23">
        <f t="shared" si="90"/>
        <v>0</v>
      </c>
      <c r="Q57" s="17"/>
      <c r="R57" s="6"/>
      <c r="S57" s="23">
        <f t="shared" si="91"/>
        <v>0</v>
      </c>
      <c r="T57" s="17"/>
      <c r="U57" s="6"/>
      <c r="V57" s="23">
        <f t="shared" si="92"/>
        <v>0</v>
      </c>
      <c r="W57" s="17"/>
      <c r="X57" s="6"/>
      <c r="Y57" s="23">
        <f t="shared" si="93"/>
        <v>0</v>
      </c>
      <c r="Z57" s="17"/>
      <c r="AA57" s="6"/>
      <c r="AB57" s="23">
        <f t="shared" si="94"/>
        <v>0</v>
      </c>
      <c r="AC57" s="17"/>
      <c r="AD57" s="6"/>
      <c r="AE57" s="23">
        <f t="shared" si="95"/>
        <v>0</v>
      </c>
      <c r="AF57" s="17"/>
      <c r="AG57" s="6"/>
      <c r="AH57" s="23">
        <f t="shared" si="96"/>
        <v>0</v>
      </c>
      <c r="AI57" s="17"/>
      <c r="AJ57" s="6"/>
      <c r="AK57" s="23">
        <f t="shared" si="97"/>
        <v>0</v>
      </c>
      <c r="AL57" s="17"/>
      <c r="AM57" s="6"/>
      <c r="AN57" s="23">
        <f t="shared" si="98"/>
        <v>0</v>
      </c>
      <c r="AO57" s="17"/>
      <c r="AP57" s="6"/>
      <c r="AQ57" s="23">
        <f t="shared" si="99"/>
        <v>0</v>
      </c>
      <c r="AR57" s="17"/>
      <c r="AS57" s="6"/>
      <c r="AT57" s="23">
        <f t="shared" si="100"/>
        <v>0</v>
      </c>
      <c r="AU57" s="17"/>
      <c r="AV57" s="6"/>
      <c r="AW57" s="23">
        <f t="shared" si="101"/>
        <v>0</v>
      </c>
      <c r="AX57" s="17"/>
      <c r="AY57" s="6"/>
      <c r="AZ57" s="23">
        <f t="shared" si="102"/>
        <v>0</v>
      </c>
      <c r="BA57" s="17"/>
      <c r="BB57" s="6"/>
      <c r="BC57" s="23">
        <f t="shared" si="103"/>
        <v>0</v>
      </c>
      <c r="BD57" s="17"/>
      <c r="BE57" s="6"/>
      <c r="BF57" s="23">
        <f t="shared" si="104"/>
        <v>0</v>
      </c>
      <c r="BG57" s="17"/>
      <c r="BH57" s="6"/>
      <c r="BI57" s="23">
        <f t="shared" si="105"/>
        <v>0</v>
      </c>
      <c r="BJ57" s="17"/>
      <c r="BK57" s="6"/>
      <c r="BL57" s="23">
        <f t="shared" si="106"/>
        <v>0</v>
      </c>
    </row>
    <row r="58" spans="1:64" ht="15">
      <c r="A58" s="32" t="s">
        <v>118</v>
      </c>
      <c r="B58" s="64">
        <f t="shared" si="85"/>
        <v>0</v>
      </c>
      <c r="C58" s="64">
        <f t="shared" si="86"/>
        <v>0</v>
      </c>
      <c r="D58" s="55">
        <v>0</v>
      </c>
      <c r="E58" s="17"/>
      <c r="F58" s="6"/>
      <c r="G58" s="23">
        <f t="shared" si="87"/>
        <v>0</v>
      </c>
      <c r="H58" s="17"/>
      <c r="I58" s="6"/>
      <c r="J58" s="23">
        <f t="shared" si="88"/>
        <v>0</v>
      </c>
      <c r="K58" s="17"/>
      <c r="L58" s="6"/>
      <c r="M58" s="23">
        <f t="shared" si="89"/>
        <v>0</v>
      </c>
      <c r="N58" s="17"/>
      <c r="O58" s="6"/>
      <c r="P58" s="23">
        <f t="shared" si="90"/>
        <v>0</v>
      </c>
      <c r="Q58" s="17"/>
      <c r="R58" s="6"/>
      <c r="S58" s="23">
        <f t="shared" si="91"/>
        <v>0</v>
      </c>
      <c r="T58" s="17"/>
      <c r="U58" s="6"/>
      <c r="V58" s="23">
        <f t="shared" si="92"/>
        <v>0</v>
      </c>
      <c r="W58" s="17"/>
      <c r="X58" s="6"/>
      <c r="Y58" s="23">
        <f t="shared" si="93"/>
        <v>0</v>
      </c>
      <c r="Z58" s="17"/>
      <c r="AA58" s="6"/>
      <c r="AB58" s="23">
        <f t="shared" si="94"/>
        <v>0</v>
      </c>
      <c r="AC58" s="17"/>
      <c r="AD58" s="6"/>
      <c r="AE58" s="23">
        <f t="shared" si="95"/>
        <v>0</v>
      </c>
      <c r="AF58" s="17"/>
      <c r="AG58" s="6"/>
      <c r="AH58" s="23">
        <f t="shared" si="96"/>
        <v>0</v>
      </c>
      <c r="AI58" s="17"/>
      <c r="AJ58" s="6"/>
      <c r="AK58" s="23">
        <f t="shared" si="97"/>
        <v>0</v>
      </c>
      <c r="AL58" s="17"/>
      <c r="AM58" s="6"/>
      <c r="AN58" s="23">
        <f t="shared" si="98"/>
        <v>0</v>
      </c>
      <c r="AO58" s="17"/>
      <c r="AP58" s="6"/>
      <c r="AQ58" s="23">
        <f t="shared" si="99"/>
        <v>0</v>
      </c>
      <c r="AR58" s="17"/>
      <c r="AS58" s="6"/>
      <c r="AT58" s="23">
        <f t="shared" si="100"/>
        <v>0</v>
      </c>
      <c r="AU58" s="17"/>
      <c r="AV58" s="6"/>
      <c r="AW58" s="23">
        <f t="shared" si="101"/>
        <v>0</v>
      </c>
      <c r="AX58" s="17"/>
      <c r="AY58" s="6"/>
      <c r="AZ58" s="23">
        <f t="shared" si="102"/>
        <v>0</v>
      </c>
      <c r="BA58" s="17"/>
      <c r="BB58" s="6"/>
      <c r="BC58" s="23">
        <f t="shared" si="103"/>
        <v>0</v>
      </c>
      <c r="BD58" s="17"/>
      <c r="BE58" s="6"/>
      <c r="BF58" s="23">
        <f t="shared" si="104"/>
        <v>0</v>
      </c>
      <c r="BG58" s="17"/>
      <c r="BH58" s="6"/>
      <c r="BI58" s="23">
        <f t="shared" si="105"/>
        <v>0</v>
      </c>
      <c r="BJ58" s="17"/>
      <c r="BK58" s="6"/>
      <c r="BL58" s="23">
        <f t="shared" si="106"/>
        <v>0</v>
      </c>
    </row>
    <row r="59" spans="1:64" ht="15">
      <c r="A59" s="32" t="s">
        <v>152</v>
      </c>
      <c r="B59" s="64">
        <f>SUM(D59,E59:F59,H59:I59,K59:L59,N59:O59,Q59:R59,T59:U59,W59:X59,Z59:AA59,AC59:AD59,AF59:AG59,AI59:AJ59,AL59:AM59,AO59:AP59,AR59:AS59,AU59:AV59,AX59:AY59,BA59:BB59,BD59:BE59,BG59:BH59,BJ59:BK59)</f>
        <v>0</v>
      </c>
      <c r="C59" s="64">
        <f t="shared" si="86"/>
        <v>0</v>
      </c>
      <c r="D59" s="55">
        <v>0</v>
      </c>
      <c r="E59" s="17"/>
      <c r="F59" s="6"/>
      <c r="G59" s="23">
        <f>D59+SUM(E59:F59)</f>
        <v>0</v>
      </c>
      <c r="H59" s="17"/>
      <c r="I59" s="6"/>
      <c r="J59" s="23">
        <f>G59+SUM(H59:I59)</f>
        <v>0</v>
      </c>
      <c r="K59" s="17"/>
      <c r="L59" s="6"/>
      <c r="M59" s="23">
        <f>J59+SUM(K59:L59)</f>
        <v>0</v>
      </c>
      <c r="N59" s="17"/>
      <c r="O59" s="6"/>
      <c r="P59" s="23">
        <f>M59+SUM(N59:O59)</f>
        <v>0</v>
      </c>
      <c r="Q59" s="17"/>
      <c r="R59" s="6"/>
      <c r="S59" s="23">
        <f>P59+SUM(Q59:R59)</f>
        <v>0</v>
      </c>
      <c r="T59" s="17"/>
      <c r="U59" s="6"/>
      <c r="V59" s="23">
        <f>S59+SUM(T59:U59)</f>
        <v>0</v>
      </c>
      <c r="W59" s="17"/>
      <c r="X59" s="6"/>
      <c r="Y59" s="23">
        <f>V59+SUM(W59:X59)</f>
        <v>0</v>
      </c>
      <c r="Z59" s="17"/>
      <c r="AA59" s="6"/>
      <c r="AB59" s="23">
        <f>Y59+SUM(Z59:AA59)</f>
        <v>0</v>
      </c>
      <c r="AC59" s="17"/>
      <c r="AD59" s="6"/>
      <c r="AE59" s="23">
        <f>AB59+SUM(AC59:AD59)</f>
        <v>0</v>
      </c>
      <c r="AF59" s="17"/>
      <c r="AG59" s="6"/>
      <c r="AH59" s="23">
        <f>AE59+SUM(AF59:AG59)</f>
        <v>0</v>
      </c>
      <c r="AI59" s="17"/>
      <c r="AJ59" s="6"/>
      <c r="AK59" s="23">
        <f>AH59+SUM(AI59:AJ59)</f>
        <v>0</v>
      </c>
      <c r="AL59" s="17"/>
      <c r="AM59" s="6"/>
      <c r="AN59" s="23">
        <f>AK59+SUM(AL59:AM59)</f>
        <v>0</v>
      </c>
      <c r="AO59" s="17"/>
      <c r="AP59" s="6"/>
      <c r="AQ59" s="23">
        <f>AN59+SUM(AO59:AP59)</f>
        <v>0</v>
      </c>
      <c r="AR59" s="17"/>
      <c r="AS59" s="6"/>
      <c r="AT59" s="23">
        <f>AQ59+SUM(AR59:AS59)</f>
        <v>0</v>
      </c>
      <c r="AU59" s="17"/>
      <c r="AV59" s="6"/>
      <c r="AW59" s="23">
        <f>AT59+SUM(AU59:AV59)</f>
        <v>0</v>
      </c>
      <c r="AX59" s="17"/>
      <c r="AY59" s="6"/>
      <c r="AZ59" s="23">
        <f>AW59+SUM(AX59:AY59)</f>
        <v>0</v>
      </c>
      <c r="BA59" s="17"/>
      <c r="BB59" s="6"/>
      <c r="BC59" s="23">
        <f>AZ59+SUM(BA59:BB59)</f>
        <v>0</v>
      </c>
      <c r="BD59" s="17"/>
      <c r="BE59" s="6"/>
      <c r="BF59" s="23">
        <f>BC59+SUM(BD59:BE59)</f>
        <v>0</v>
      </c>
      <c r="BG59" s="17"/>
      <c r="BH59" s="6"/>
      <c r="BI59" s="23">
        <f>BF59+SUM(BG59:BH59)</f>
        <v>0</v>
      </c>
      <c r="BJ59" s="17"/>
      <c r="BK59" s="6"/>
      <c r="BL59" s="23">
        <f>BI59+SUM(BJ59:BK59)</f>
        <v>0</v>
      </c>
    </row>
    <row r="60" spans="1:64" ht="15">
      <c r="A60" s="32" t="s">
        <v>153</v>
      </c>
      <c r="B60" s="64">
        <f>SUM(D60,E60:F60,H60:I60,K60:L60,N60:O60,Q60:R60,T60:U60,W60:X60,Z60:AA60,AC60:AD60,AF60:AG60,AI60:AJ60,AL60:AM60,AO60:AP60,AR60:AS60,AU60:AV60,AX60:AY60,BA60:BB60,BD60:BE60,BG60:BH60,BJ60:BK60)</f>
        <v>0</v>
      </c>
      <c r="C60" s="64">
        <f t="shared" si="86"/>
        <v>0</v>
      </c>
      <c r="D60" s="55">
        <v>0</v>
      </c>
      <c r="E60" s="17"/>
      <c r="F60" s="6"/>
      <c r="G60" s="23">
        <f>D60+SUM(E60:F60)</f>
        <v>0</v>
      </c>
      <c r="H60" s="17"/>
      <c r="I60" s="6"/>
      <c r="J60" s="23">
        <f>G60+SUM(H60:I60)</f>
        <v>0</v>
      </c>
      <c r="K60" s="17"/>
      <c r="L60" s="6"/>
      <c r="M60" s="23">
        <f>J60+SUM(K60:L60)</f>
        <v>0</v>
      </c>
      <c r="N60" s="17"/>
      <c r="O60" s="6"/>
      <c r="P60" s="23">
        <f>M60+SUM(N60:O60)</f>
        <v>0</v>
      </c>
      <c r="Q60" s="17"/>
      <c r="R60" s="6"/>
      <c r="S60" s="23">
        <f>P60+SUM(Q60:R60)</f>
        <v>0</v>
      </c>
      <c r="T60" s="17"/>
      <c r="U60" s="6"/>
      <c r="V60" s="23">
        <f>S60+SUM(T60:U60)</f>
        <v>0</v>
      </c>
      <c r="W60" s="17"/>
      <c r="X60" s="6"/>
      <c r="Y60" s="23">
        <f>V60+SUM(W60:X60)</f>
        <v>0</v>
      </c>
      <c r="Z60" s="17"/>
      <c r="AA60" s="6"/>
      <c r="AB60" s="23">
        <f>Y60+SUM(Z60:AA60)</f>
        <v>0</v>
      </c>
      <c r="AC60" s="17"/>
      <c r="AD60" s="6"/>
      <c r="AE60" s="23">
        <f>AB60+SUM(AC60:AD60)</f>
        <v>0</v>
      </c>
      <c r="AF60" s="17"/>
      <c r="AG60" s="6"/>
      <c r="AH60" s="23">
        <f>AE60+SUM(AF60:AG60)</f>
        <v>0</v>
      </c>
      <c r="AI60" s="17"/>
      <c r="AJ60" s="6"/>
      <c r="AK60" s="23">
        <f>AH60+SUM(AI60:AJ60)</f>
        <v>0</v>
      </c>
      <c r="AL60" s="17"/>
      <c r="AM60" s="6"/>
      <c r="AN60" s="23">
        <f>AK60+SUM(AL60:AM60)</f>
        <v>0</v>
      </c>
      <c r="AO60" s="17"/>
      <c r="AP60" s="6"/>
      <c r="AQ60" s="23">
        <f>AN60+SUM(AO60:AP60)</f>
        <v>0</v>
      </c>
      <c r="AR60" s="17"/>
      <c r="AS60" s="6"/>
      <c r="AT60" s="23">
        <f>AQ60+SUM(AR60:AS60)</f>
        <v>0</v>
      </c>
      <c r="AU60" s="17"/>
      <c r="AV60" s="6"/>
      <c r="AW60" s="23">
        <f>AT60+SUM(AU60:AV60)</f>
        <v>0</v>
      </c>
      <c r="AX60" s="17"/>
      <c r="AY60" s="6"/>
      <c r="AZ60" s="23">
        <f>AW60+SUM(AX60:AY60)</f>
        <v>0</v>
      </c>
      <c r="BA60" s="17"/>
      <c r="BB60" s="6"/>
      <c r="BC60" s="23">
        <f>AZ60+SUM(BA60:BB60)</f>
        <v>0</v>
      </c>
      <c r="BD60" s="17"/>
      <c r="BE60" s="6"/>
      <c r="BF60" s="23">
        <f>BC60+SUM(BD60:BE60)</f>
        <v>0</v>
      </c>
      <c r="BG60" s="17"/>
      <c r="BH60" s="6"/>
      <c r="BI60" s="23">
        <f>BF60+SUM(BG60:BH60)</f>
        <v>0</v>
      </c>
      <c r="BJ60" s="17"/>
      <c r="BK60" s="6"/>
      <c r="BL60" s="23">
        <f>BI60+SUM(BJ60:BK60)</f>
        <v>0</v>
      </c>
    </row>
    <row r="61" spans="1:64" ht="15">
      <c r="A61" s="32" t="s">
        <v>119</v>
      </c>
      <c r="B61" s="64">
        <f t="shared" si="85"/>
        <v>0</v>
      </c>
      <c r="C61" s="64">
        <f t="shared" si="86"/>
        <v>0</v>
      </c>
      <c r="D61" s="55">
        <v>0</v>
      </c>
      <c r="E61" s="17"/>
      <c r="F61" s="6"/>
      <c r="G61" s="23">
        <f t="shared" si="87"/>
        <v>0</v>
      </c>
      <c r="H61" s="17"/>
      <c r="I61" s="6"/>
      <c r="J61" s="23">
        <f t="shared" si="88"/>
        <v>0</v>
      </c>
      <c r="K61" s="17"/>
      <c r="L61" s="6"/>
      <c r="M61" s="23">
        <f t="shared" si="89"/>
        <v>0</v>
      </c>
      <c r="N61" s="17"/>
      <c r="O61" s="6"/>
      <c r="P61" s="23">
        <f t="shared" si="90"/>
        <v>0</v>
      </c>
      <c r="Q61" s="17"/>
      <c r="R61" s="6"/>
      <c r="S61" s="23">
        <f t="shared" si="91"/>
        <v>0</v>
      </c>
      <c r="T61" s="17"/>
      <c r="U61" s="6"/>
      <c r="V61" s="23">
        <f t="shared" si="92"/>
        <v>0</v>
      </c>
      <c r="W61" s="17"/>
      <c r="X61" s="6"/>
      <c r="Y61" s="23">
        <f t="shared" si="93"/>
        <v>0</v>
      </c>
      <c r="Z61" s="17"/>
      <c r="AA61" s="6"/>
      <c r="AB61" s="23">
        <f t="shared" si="94"/>
        <v>0</v>
      </c>
      <c r="AC61" s="17"/>
      <c r="AD61" s="6"/>
      <c r="AE61" s="23">
        <f t="shared" si="95"/>
        <v>0</v>
      </c>
      <c r="AF61" s="17"/>
      <c r="AG61" s="6"/>
      <c r="AH61" s="23">
        <f t="shared" si="96"/>
        <v>0</v>
      </c>
      <c r="AI61" s="17"/>
      <c r="AJ61" s="6"/>
      <c r="AK61" s="23">
        <f t="shared" si="97"/>
        <v>0</v>
      </c>
      <c r="AL61" s="17"/>
      <c r="AM61" s="6"/>
      <c r="AN61" s="23">
        <f t="shared" si="98"/>
        <v>0</v>
      </c>
      <c r="AO61" s="17"/>
      <c r="AP61" s="6"/>
      <c r="AQ61" s="23">
        <f t="shared" si="99"/>
        <v>0</v>
      </c>
      <c r="AR61" s="17"/>
      <c r="AS61" s="6"/>
      <c r="AT61" s="23">
        <f t="shared" si="100"/>
        <v>0</v>
      </c>
      <c r="AU61" s="17"/>
      <c r="AV61" s="6"/>
      <c r="AW61" s="23">
        <f t="shared" si="101"/>
        <v>0</v>
      </c>
      <c r="AX61" s="17"/>
      <c r="AY61" s="6"/>
      <c r="AZ61" s="23">
        <f t="shared" si="102"/>
        <v>0</v>
      </c>
      <c r="BA61" s="17"/>
      <c r="BB61" s="6"/>
      <c r="BC61" s="23">
        <f t="shared" si="103"/>
        <v>0</v>
      </c>
      <c r="BD61" s="17"/>
      <c r="BE61" s="6"/>
      <c r="BF61" s="23">
        <f t="shared" si="104"/>
        <v>0</v>
      </c>
      <c r="BG61" s="17"/>
      <c r="BH61" s="6"/>
      <c r="BI61" s="23">
        <f t="shared" si="105"/>
        <v>0</v>
      </c>
      <c r="BJ61" s="17"/>
      <c r="BK61" s="6"/>
      <c r="BL61" s="23">
        <f t="shared" si="106"/>
        <v>0</v>
      </c>
    </row>
    <row r="62" spans="1:64" ht="15">
      <c r="A62" s="32" t="s">
        <v>120</v>
      </c>
      <c r="B62" s="64">
        <f t="shared" si="85"/>
        <v>0</v>
      </c>
      <c r="C62" s="64">
        <f t="shared" si="86"/>
        <v>0</v>
      </c>
      <c r="D62" s="55">
        <v>0</v>
      </c>
      <c r="E62" s="17"/>
      <c r="F62" s="6"/>
      <c r="G62" s="23">
        <f t="shared" si="87"/>
        <v>0</v>
      </c>
      <c r="H62" s="17"/>
      <c r="I62" s="6"/>
      <c r="J62" s="23">
        <f t="shared" si="88"/>
        <v>0</v>
      </c>
      <c r="K62" s="17"/>
      <c r="L62" s="6"/>
      <c r="M62" s="23">
        <f t="shared" si="89"/>
        <v>0</v>
      </c>
      <c r="N62" s="17"/>
      <c r="O62" s="6"/>
      <c r="P62" s="23">
        <f t="shared" si="90"/>
        <v>0</v>
      </c>
      <c r="Q62" s="17"/>
      <c r="R62" s="6"/>
      <c r="S62" s="23">
        <f t="shared" si="91"/>
        <v>0</v>
      </c>
      <c r="T62" s="17"/>
      <c r="U62" s="6"/>
      <c r="V62" s="23">
        <f t="shared" si="92"/>
        <v>0</v>
      </c>
      <c r="W62" s="17"/>
      <c r="X62" s="6"/>
      <c r="Y62" s="23">
        <f t="shared" si="93"/>
        <v>0</v>
      </c>
      <c r="Z62" s="17"/>
      <c r="AA62" s="6"/>
      <c r="AB62" s="23">
        <f t="shared" si="94"/>
        <v>0</v>
      </c>
      <c r="AC62" s="17"/>
      <c r="AD62" s="6"/>
      <c r="AE62" s="23">
        <f t="shared" si="95"/>
        <v>0</v>
      </c>
      <c r="AF62" s="17"/>
      <c r="AG62" s="6"/>
      <c r="AH62" s="23">
        <f t="shared" si="96"/>
        <v>0</v>
      </c>
      <c r="AI62" s="17"/>
      <c r="AJ62" s="6"/>
      <c r="AK62" s="23">
        <f t="shared" si="97"/>
        <v>0</v>
      </c>
      <c r="AL62" s="17"/>
      <c r="AM62" s="6"/>
      <c r="AN62" s="23">
        <f t="shared" si="98"/>
        <v>0</v>
      </c>
      <c r="AO62" s="17"/>
      <c r="AP62" s="6"/>
      <c r="AQ62" s="23">
        <f t="shared" si="99"/>
        <v>0</v>
      </c>
      <c r="AR62" s="17"/>
      <c r="AS62" s="6"/>
      <c r="AT62" s="23">
        <f t="shared" si="100"/>
        <v>0</v>
      </c>
      <c r="AU62" s="17"/>
      <c r="AV62" s="6"/>
      <c r="AW62" s="23">
        <f t="shared" si="101"/>
        <v>0</v>
      </c>
      <c r="AX62" s="17"/>
      <c r="AY62" s="6"/>
      <c r="AZ62" s="23">
        <f t="shared" si="102"/>
        <v>0</v>
      </c>
      <c r="BA62" s="17"/>
      <c r="BB62" s="6"/>
      <c r="BC62" s="23">
        <f t="shared" si="103"/>
        <v>0</v>
      </c>
      <c r="BD62" s="17"/>
      <c r="BE62" s="6"/>
      <c r="BF62" s="23">
        <f t="shared" si="104"/>
        <v>0</v>
      </c>
      <c r="BG62" s="17"/>
      <c r="BH62" s="6"/>
      <c r="BI62" s="23">
        <f t="shared" si="105"/>
        <v>0</v>
      </c>
      <c r="BJ62" s="17"/>
      <c r="BK62" s="6"/>
      <c r="BL62" s="23">
        <f t="shared" si="106"/>
        <v>0</v>
      </c>
    </row>
    <row r="63" spans="1:64" ht="15">
      <c r="A63" s="32" t="s">
        <v>121</v>
      </c>
      <c r="B63" s="64">
        <f t="shared" si="85"/>
        <v>0</v>
      </c>
      <c r="C63" s="64">
        <f t="shared" si="86"/>
        <v>0</v>
      </c>
      <c r="D63" s="55">
        <v>0</v>
      </c>
      <c r="E63" s="17"/>
      <c r="F63" s="6"/>
      <c r="G63" s="23">
        <f t="shared" si="87"/>
        <v>0</v>
      </c>
      <c r="H63" s="17"/>
      <c r="I63" s="6"/>
      <c r="J63" s="23">
        <f t="shared" si="88"/>
        <v>0</v>
      </c>
      <c r="K63" s="17"/>
      <c r="L63" s="6"/>
      <c r="M63" s="23">
        <f t="shared" si="89"/>
        <v>0</v>
      </c>
      <c r="N63" s="17"/>
      <c r="O63" s="6"/>
      <c r="P63" s="23">
        <f t="shared" si="90"/>
        <v>0</v>
      </c>
      <c r="Q63" s="17"/>
      <c r="R63" s="6"/>
      <c r="S63" s="23">
        <f t="shared" si="91"/>
        <v>0</v>
      </c>
      <c r="T63" s="17"/>
      <c r="U63" s="6"/>
      <c r="V63" s="23">
        <f t="shared" si="92"/>
        <v>0</v>
      </c>
      <c r="W63" s="17"/>
      <c r="X63" s="6"/>
      <c r="Y63" s="23">
        <f t="shared" si="93"/>
        <v>0</v>
      </c>
      <c r="Z63" s="17"/>
      <c r="AA63" s="6"/>
      <c r="AB63" s="23">
        <f t="shared" si="94"/>
        <v>0</v>
      </c>
      <c r="AC63" s="17"/>
      <c r="AD63" s="6"/>
      <c r="AE63" s="23">
        <f t="shared" si="95"/>
        <v>0</v>
      </c>
      <c r="AF63" s="17"/>
      <c r="AG63" s="6"/>
      <c r="AH63" s="23">
        <f t="shared" si="96"/>
        <v>0</v>
      </c>
      <c r="AI63" s="17"/>
      <c r="AJ63" s="6"/>
      <c r="AK63" s="23">
        <f t="shared" si="97"/>
        <v>0</v>
      </c>
      <c r="AL63" s="17"/>
      <c r="AM63" s="6"/>
      <c r="AN63" s="23">
        <f t="shared" si="98"/>
        <v>0</v>
      </c>
      <c r="AO63" s="17"/>
      <c r="AP63" s="6"/>
      <c r="AQ63" s="23">
        <f t="shared" si="99"/>
        <v>0</v>
      </c>
      <c r="AR63" s="17"/>
      <c r="AS63" s="6"/>
      <c r="AT63" s="23">
        <f t="shared" si="100"/>
        <v>0</v>
      </c>
      <c r="AU63" s="17"/>
      <c r="AV63" s="6"/>
      <c r="AW63" s="23">
        <f t="shared" si="101"/>
        <v>0</v>
      </c>
      <c r="AX63" s="17"/>
      <c r="AY63" s="6"/>
      <c r="AZ63" s="23">
        <f t="shared" si="102"/>
        <v>0</v>
      </c>
      <c r="BA63" s="17"/>
      <c r="BB63" s="6"/>
      <c r="BC63" s="23">
        <f t="shared" si="103"/>
        <v>0</v>
      </c>
      <c r="BD63" s="17"/>
      <c r="BE63" s="6"/>
      <c r="BF63" s="23">
        <f t="shared" si="104"/>
        <v>0</v>
      </c>
      <c r="BG63" s="17"/>
      <c r="BH63" s="6"/>
      <c r="BI63" s="23">
        <f t="shared" si="105"/>
        <v>0</v>
      </c>
      <c r="BJ63" s="17"/>
      <c r="BK63" s="6"/>
      <c r="BL63" s="23">
        <f t="shared" si="106"/>
        <v>0</v>
      </c>
    </row>
    <row r="64" spans="1:64" ht="15">
      <c r="A64" s="32" t="s">
        <v>122</v>
      </c>
      <c r="B64" s="64">
        <f t="shared" si="85"/>
        <v>0</v>
      </c>
      <c r="C64" s="64">
        <f t="shared" si="86"/>
        <v>0</v>
      </c>
      <c r="D64" s="55">
        <v>0</v>
      </c>
      <c r="E64" s="17"/>
      <c r="F64" s="6"/>
      <c r="G64" s="23">
        <f t="shared" si="87"/>
        <v>0</v>
      </c>
      <c r="H64" s="17"/>
      <c r="I64" s="6"/>
      <c r="J64" s="23">
        <f t="shared" si="88"/>
        <v>0</v>
      </c>
      <c r="K64" s="17"/>
      <c r="L64" s="6"/>
      <c r="M64" s="23">
        <f t="shared" si="89"/>
        <v>0</v>
      </c>
      <c r="N64" s="17"/>
      <c r="O64" s="6"/>
      <c r="P64" s="23">
        <f t="shared" si="90"/>
        <v>0</v>
      </c>
      <c r="Q64" s="17"/>
      <c r="R64" s="6"/>
      <c r="S64" s="23">
        <f t="shared" si="91"/>
        <v>0</v>
      </c>
      <c r="T64" s="17"/>
      <c r="U64" s="6"/>
      <c r="V64" s="23">
        <f t="shared" si="92"/>
        <v>0</v>
      </c>
      <c r="W64" s="17"/>
      <c r="X64" s="6"/>
      <c r="Y64" s="23">
        <f t="shared" si="93"/>
        <v>0</v>
      </c>
      <c r="Z64" s="17"/>
      <c r="AA64" s="6"/>
      <c r="AB64" s="23">
        <f t="shared" si="94"/>
        <v>0</v>
      </c>
      <c r="AC64" s="17"/>
      <c r="AD64" s="6"/>
      <c r="AE64" s="23">
        <f t="shared" si="95"/>
        <v>0</v>
      </c>
      <c r="AF64" s="17"/>
      <c r="AG64" s="6"/>
      <c r="AH64" s="23">
        <f t="shared" si="96"/>
        <v>0</v>
      </c>
      <c r="AI64" s="17"/>
      <c r="AJ64" s="6"/>
      <c r="AK64" s="23">
        <f t="shared" si="97"/>
        <v>0</v>
      </c>
      <c r="AL64" s="17"/>
      <c r="AM64" s="6"/>
      <c r="AN64" s="23">
        <f t="shared" si="98"/>
        <v>0</v>
      </c>
      <c r="AO64" s="17"/>
      <c r="AP64" s="6"/>
      <c r="AQ64" s="23">
        <f t="shared" si="99"/>
        <v>0</v>
      </c>
      <c r="AR64" s="17"/>
      <c r="AS64" s="6"/>
      <c r="AT64" s="23">
        <f t="shared" si="100"/>
        <v>0</v>
      </c>
      <c r="AU64" s="17"/>
      <c r="AV64" s="6"/>
      <c r="AW64" s="23">
        <f t="shared" si="101"/>
        <v>0</v>
      </c>
      <c r="AX64" s="17"/>
      <c r="AY64" s="6"/>
      <c r="AZ64" s="23">
        <f t="shared" si="102"/>
        <v>0</v>
      </c>
      <c r="BA64" s="17"/>
      <c r="BB64" s="6"/>
      <c r="BC64" s="23">
        <f t="shared" si="103"/>
        <v>0</v>
      </c>
      <c r="BD64" s="17"/>
      <c r="BE64" s="6"/>
      <c r="BF64" s="23">
        <f t="shared" si="104"/>
        <v>0</v>
      </c>
      <c r="BG64" s="17"/>
      <c r="BH64" s="6"/>
      <c r="BI64" s="23">
        <f t="shared" si="105"/>
        <v>0</v>
      </c>
      <c r="BJ64" s="17"/>
      <c r="BK64" s="6"/>
      <c r="BL64" s="23">
        <f t="shared" si="106"/>
        <v>0</v>
      </c>
    </row>
    <row r="65" spans="1:64" ht="15">
      <c r="A65" s="32" t="s">
        <v>123</v>
      </c>
      <c r="B65" s="64">
        <f t="shared" si="85"/>
        <v>0</v>
      </c>
      <c r="C65" s="64">
        <f t="shared" si="86"/>
        <v>0</v>
      </c>
      <c r="D65" s="55">
        <v>0</v>
      </c>
      <c r="E65" s="17"/>
      <c r="F65" s="6"/>
      <c r="G65" s="23">
        <f t="shared" si="87"/>
        <v>0</v>
      </c>
      <c r="H65" s="17"/>
      <c r="I65" s="6"/>
      <c r="J65" s="23">
        <f t="shared" si="88"/>
        <v>0</v>
      </c>
      <c r="K65" s="17"/>
      <c r="L65" s="6"/>
      <c r="M65" s="23">
        <f t="shared" si="89"/>
        <v>0</v>
      </c>
      <c r="N65" s="17"/>
      <c r="O65" s="6"/>
      <c r="P65" s="23">
        <f t="shared" si="90"/>
        <v>0</v>
      </c>
      <c r="Q65" s="17"/>
      <c r="R65" s="6"/>
      <c r="S65" s="23">
        <f t="shared" si="91"/>
        <v>0</v>
      </c>
      <c r="T65" s="17"/>
      <c r="U65" s="6"/>
      <c r="V65" s="23">
        <f t="shared" si="92"/>
        <v>0</v>
      </c>
      <c r="W65" s="17"/>
      <c r="X65" s="6"/>
      <c r="Y65" s="23">
        <f t="shared" si="93"/>
        <v>0</v>
      </c>
      <c r="Z65" s="17"/>
      <c r="AA65" s="6"/>
      <c r="AB65" s="23">
        <f t="shared" si="94"/>
        <v>0</v>
      </c>
      <c r="AC65" s="17"/>
      <c r="AD65" s="6"/>
      <c r="AE65" s="23">
        <f t="shared" si="95"/>
        <v>0</v>
      </c>
      <c r="AF65" s="17"/>
      <c r="AG65" s="6"/>
      <c r="AH65" s="23">
        <f t="shared" si="96"/>
        <v>0</v>
      </c>
      <c r="AI65" s="17"/>
      <c r="AJ65" s="6"/>
      <c r="AK65" s="23">
        <f t="shared" si="97"/>
        <v>0</v>
      </c>
      <c r="AL65" s="17"/>
      <c r="AM65" s="6"/>
      <c r="AN65" s="23">
        <f t="shared" si="98"/>
        <v>0</v>
      </c>
      <c r="AO65" s="17"/>
      <c r="AP65" s="6"/>
      <c r="AQ65" s="23">
        <f t="shared" si="99"/>
        <v>0</v>
      </c>
      <c r="AR65" s="17"/>
      <c r="AS65" s="6"/>
      <c r="AT65" s="23">
        <f t="shared" si="100"/>
        <v>0</v>
      </c>
      <c r="AU65" s="17"/>
      <c r="AV65" s="6"/>
      <c r="AW65" s="23">
        <f t="shared" si="101"/>
        <v>0</v>
      </c>
      <c r="AX65" s="17"/>
      <c r="AY65" s="6"/>
      <c r="AZ65" s="23">
        <f t="shared" si="102"/>
        <v>0</v>
      </c>
      <c r="BA65" s="17"/>
      <c r="BB65" s="6"/>
      <c r="BC65" s="23">
        <f t="shared" si="103"/>
        <v>0</v>
      </c>
      <c r="BD65" s="17"/>
      <c r="BE65" s="6"/>
      <c r="BF65" s="23">
        <f t="shared" si="104"/>
        <v>0</v>
      </c>
      <c r="BG65" s="17"/>
      <c r="BH65" s="6"/>
      <c r="BI65" s="23">
        <f t="shared" si="105"/>
        <v>0</v>
      </c>
      <c r="BJ65" s="17"/>
      <c r="BK65" s="6"/>
      <c r="BL65" s="23">
        <f t="shared" si="106"/>
        <v>0</v>
      </c>
    </row>
    <row r="66" spans="1:64" ht="15">
      <c r="A66" s="32" t="s">
        <v>198</v>
      </c>
      <c r="B66" s="64">
        <f>SUM(D66,E66:F66,H66:I66,K66:L66,N66:O66,Q66:R66,T66:U66,W66:X66,Z66:AA66,AC66:AD66,AF66:AG66,AI66:AJ66,AL66:AM66,AO66:AP66,AR66:AS66,AU66:AV66,AX66:AY66,BA66:BB66,BD66:BE66,BG66:BH66,BJ66:BK66)</f>
        <v>0</v>
      </c>
      <c r="C66" s="64">
        <f t="shared" si="86"/>
        <v>0</v>
      </c>
      <c r="D66" s="55">
        <v>0</v>
      </c>
      <c r="E66" s="17"/>
      <c r="F66" s="6"/>
      <c r="G66" s="23">
        <f>D66+SUM(E66:F66)</f>
        <v>0</v>
      </c>
      <c r="H66" s="17"/>
      <c r="I66" s="6"/>
      <c r="J66" s="23">
        <f>G66+SUM(H66:I66)</f>
        <v>0</v>
      </c>
      <c r="K66" s="17"/>
      <c r="L66" s="6"/>
      <c r="M66" s="23">
        <f>J66+SUM(K66:L66)</f>
        <v>0</v>
      </c>
      <c r="N66" s="17"/>
      <c r="O66" s="6"/>
      <c r="P66" s="23">
        <f>M66+SUM(N66:O66)</f>
        <v>0</v>
      </c>
      <c r="Q66" s="17"/>
      <c r="R66" s="6"/>
      <c r="S66" s="23">
        <f>P66+SUM(Q66:R66)</f>
        <v>0</v>
      </c>
      <c r="T66" s="17"/>
      <c r="U66" s="6"/>
      <c r="V66" s="23">
        <f>S66+SUM(T66:U66)</f>
        <v>0</v>
      </c>
      <c r="W66" s="17"/>
      <c r="X66" s="6"/>
      <c r="Y66" s="23">
        <f>V66+SUM(W66:X66)</f>
        <v>0</v>
      </c>
      <c r="Z66" s="17"/>
      <c r="AA66" s="6"/>
      <c r="AB66" s="23">
        <f>Y66+SUM(Z66:AA66)</f>
        <v>0</v>
      </c>
      <c r="AC66" s="17"/>
      <c r="AD66" s="6"/>
      <c r="AE66" s="23">
        <f>AB66+SUM(AC66:AD66)</f>
        <v>0</v>
      </c>
      <c r="AF66" s="17"/>
      <c r="AG66" s="6"/>
      <c r="AH66" s="23">
        <f>AE66+SUM(AF66:AG66)</f>
        <v>0</v>
      </c>
      <c r="AI66" s="17"/>
      <c r="AJ66" s="6"/>
      <c r="AK66" s="23">
        <f>AH66+SUM(AI66:AJ66)</f>
        <v>0</v>
      </c>
      <c r="AL66" s="17"/>
      <c r="AM66" s="6"/>
      <c r="AN66" s="23">
        <f>AK66+SUM(AL66:AM66)</f>
        <v>0</v>
      </c>
      <c r="AO66" s="17"/>
      <c r="AP66" s="6"/>
      <c r="AQ66" s="23">
        <f>AN66+SUM(AO66:AP66)</f>
        <v>0</v>
      </c>
      <c r="AR66" s="17"/>
      <c r="AS66" s="6"/>
      <c r="AT66" s="23">
        <f>AQ66+SUM(AR66:AS66)</f>
        <v>0</v>
      </c>
      <c r="AU66" s="17"/>
      <c r="AV66" s="6"/>
      <c r="AW66" s="23">
        <f>AT66+SUM(AU66:AV66)</f>
        <v>0</v>
      </c>
      <c r="AX66" s="17"/>
      <c r="AY66" s="6"/>
      <c r="AZ66" s="23">
        <f>AW66+SUM(AX66:AY66)</f>
        <v>0</v>
      </c>
      <c r="BA66" s="17"/>
      <c r="BB66" s="6"/>
      <c r="BC66" s="23">
        <f>AZ66+SUM(BA66:BB66)</f>
        <v>0</v>
      </c>
      <c r="BD66" s="17"/>
      <c r="BE66" s="6"/>
      <c r="BF66" s="23">
        <f>BC66+SUM(BD66:BE66)</f>
        <v>0</v>
      </c>
      <c r="BG66" s="17"/>
      <c r="BH66" s="6"/>
      <c r="BI66" s="23">
        <f>BF66+SUM(BG66:BH66)</f>
        <v>0</v>
      </c>
      <c r="BJ66" s="17"/>
      <c r="BK66" s="6"/>
      <c r="BL66" s="23">
        <f>BI66+SUM(BJ66:BK66)</f>
        <v>0</v>
      </c>
    </row>
    <row r="67" spans="1:64" ht="15">
      <c r="A67" s="22" t="s">
        <v>178</v>
      </c>
      <c r="B67" s="65"/>
      <c r="C67" s="65"/>
      <c r="D67" s="54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19"/>
      <c r="AY67" s="20"/>
      <c r="AZ67" s="21"/>
      <c r="BA67" s="19"/>
      <c r="BB67" s="20"/>
      <c r="BC67" s="21"/>
      <c r="BD67" s="19"/>
      <c r="BE67" s="20"/>
      <c r="BF67" s="21"/>
      <c r="BG67" s="19"/>
      <c r="BH67" s="20"/>
      <c r="BI67" s="21"/>
      <c r="BJ67" s="19"/>
      <c r="BK67" s="20"/>
      <c r="BL67" s="21"/>
    </row>
    <row r="68" spans="1:64" ht="15">
      <c r="A68" s="32" t="s">
        <v>40</v>
      </c>
      <c r="B68" s="64">
        <f aca="true" t="shared" si="107" ref="B68:B84">SUM(D68,E68:F68,H68:I68,K68:L68,N68:O68,Q68:R68,T68:U68,W68:X68,Z68:AA68,AC68:AD68,AF68:AG68,AI68:AJ68,AL68:AM68,AO68:AP68,AR68:AS68,AU68:AV68,AX68:AY68,BA68:BB68,BD68:BE68,BG68:BH68,BJ68:BK68)</f>
        <v>0</v>
      </c>
      <c r="C68" s="64">
        <f aca="true" t="shared" si="108" ref="C68:C84">INDEX(Feature_Values,ROW(),4+$C$2*3)</f>
        <v>0</v>
      </c>
      <c r="D68" s="55">
        <v>0</v>
      </c>
      <c r="E68" s="17"/>
      <c r="F68" s="6"/>
      <c r="G68" s="23">
        <f aca="true" t="shared" si="109" ref="G68:G84">D68+SUM(E68:F68)</f>
        <v>0</v>
      </c>
      <c r="H68" s="17"/>
      <c r="I68" s="6"/>
      <c r="J68" s="23">
        <f aca="true" t="shared" si="110" ref="J68:J84">G68+SUM(H68:I68)</f>
        <v>0</v>
      </c>
      <c r="K68" s="17"/>
      <c r="L68" s="6"/>
      <c r="M68" s="23">
        <f aca="true" t="shared" si="111" ref="M68:M84">J68+SUM(K68:L68)</f>
        <v>0</v>
      </c>
      <c r="N68" s="17"/>
      <c r="O68" s="6"/>
      <c r="P68" s="23">
        <f aca="true" t="shared" si="112" ref="P68:P84">M68+SUM(N68:O68)</f>
        <v>0</v>
      </c>
      <c r="Q68" s="17"/>
      <c r="R68" s="6"/>
      <c r="S68" s="23">
        <f aca="true" t="shared" si="113" ref="S68:S84">P68+SUM(Q68:R68)</f>
        <v>0</v>
      </c>
      <c r="T68" s="17"/>
      <c r="U68" s="6"/>
      <c r="V68" s="23">
        <f aca="true" t="shared" si="114" ref="V68:V84">S68+SUM(T68:U68)</f>
        <v>0</v>
      </c>
      <c r="W68" s="17"/>
      <c r="X68" s="6"/>
      <c r="Y68" s="23">
        <f aca="true" t="shared" si="115" ref="Y68:Y84">V68+SUM(W68:X68)</f>
        <v>0</v>
      </c>
      <c r="Z68" s="17"/>
      <c r="AA68" s="6"/>
      <c r="AB68" s="23">
        <f aca="true" t="shared" si="116" ref="AB68:AB84">Y68+SUM(Z68:AA68)</f>
        <v>0</v>
      </c>
      <c r="AC68" s="17"/>
      <c r="AD68" s="6"/>
      <c r="AE68" s="23">
        <f aca="true" t="shared" si="117" ref="AE68:AE84">AB68+SUM(AC68:AD68)</f>
        <v>0</v>
      </c>
      <c r="AF68" s="17"/>
      <c r="AG68" s="6"/>
      <c r="AH68" s="23">
        <f aca="true" t="shared" si="118" ref="AH68:AH84">AE68+SUM(AF68:AG68)</f>
        <v>0</v>
      </c>
      <c r="AI68" s="17"/>
      <c r="AJ68" s="6"/>
      <c r="AK68" s="23">
        <f aca="true" t="shared" si="119" ref="AK68:AK84">AH68+SUM(AI68:AJ68)</f>
        <v>0</v>
      </c>
      <c r="AL68" s="17"/>
      <c r="AM68" s="6"/>
      <c r="AN68" s="23">
        <f aca="true" t="shared" si="120" ref="AN68:AN84">AK68+SUM(AL68:AM68)</f>
        <v>0</v>
      </c>
      <c r="AO68" s="17"/>
      <c r="AP68" s="6"/>
      <c r="AQ68" s="23">
        <f aca="true" t="shared" si="121" ref="AQ68:AQ84">AN68+SUM(AO68:AP68)</f>
        <v>0</v>
      </c>
      <c r="AR68" s="17"/>
      <c r="AS68" s="6"/>
      <c r="AT68" s="23">
        <f aca="true" t="shared" si="122" ref="AT68:AT84">AQ68+SUM(AR68:AS68)</f>
        <v>0</v>
      </c>
      <c r="AU68" s="17"/>
      <c r="AV68" s="6"/>
      <c r="AW68" s="23">
        <f aca="true" t="shared" si="123" ref="AW68:AW84">AT68+SUM(AU68:AV68)</f>
        <v>0</v>
      </c>
      <c r="AX68" s="17"/>
      <c r="AY68" s="6"/>
      <c r="AZ68" s="23">
        <f aca="true" t="shared" si="124" ref="AZ68:AZ84">AW68+SUM(AX68:AY68)</f>
        <v>0</v>
      </c>
      <c r="BA68" s="17"/>
      <c r="BB68" s="6"/>
      <c r="BC68" s="23">
        <f aca="true" t="shared" si="125" ref="BC68:BC84">AZ68+SUM(BA68:BB68)</f>
        <v>0</v>
      </c>
      <c r="BD68" s="17"/>
      <c r="BE68" s="6"/>
      <c r="BF68" s="23">
        <f aca="true" t="shared" si="126" ref="BF68:BF84">BC68+SUM(BD68:BE68)</f>
        <v>0</v>
      </c>
      <c r="BG68" s="17"/>
      <c r="BH68" s="6"/>
      <c r="BI68" s="23">
        <f aca="true" t="shared" si="127" ref="BI68:BI84">BF68+SUM(BG68:BH68)</f>
        <v>0</v>
      </c>
      <c r="BJ68" s="17"/>
      <c r="BK68" s="6"/>
      <c r="BL68" s="23">
        <f aca="true" t="shared" si="128" ref="BL68:BL84">BI68+SUM(BJ68:BK68)</f>
        <v>0</v>
      </c>
    </row>
    <row r="69" spans="1:64" ht="15">
      <c r="A69" s="32" t="s">
        <v>46</v>
      </c>
      <c r="B69" s="64">
        <f t="shared" si="107"/>
        <v>0</v>
      </c>
      <c r="C69" s="64">
        <f t="shared" si="108"/>
        <v>0</v>
      </c>
      <c r="D69" s="55">
        <v>0</v>
      </c>
      <c r="E69" s="17"/>
      <c r="F69" s="6"/>
      <c r="G69" s="23">
        <f t="shared" si="109"/>
        <v>0</v>
      </c>
      <c r="H69" s="17"/>
      <c r="I69" s="6"/>
      <c r="J69" s="23">
        <f t="shared" si="110"/>
        <v>0</v>
      </c>
      <c r="K69" s="17"/>
      <c r="L69" s="6"/>
      <c r="M69" s="23">
        <f t="shared" si="111"/>
        <v>0</v>
      </c>
      <c r="N69" s="17"/>
      <c r="O69" s="6"/>
      <c r="P69" s="23">
        <f t="shared" si="112"/>
        <v>0</v>
      </c>
      <c r="Q69" s="17"/>
      <c r="R69" s="6"/>
      <c r="S69" s="23">
        <f t="shared" si="113"/>
        <v>0</v>
      </c>
      <c r="T69" s="17"/>
      <c r="U69" s="6"/>
      <c r="V69" s="23">
        <f t="shared" si="114"/>
        <v>0</v>
      </c>
      <c r="W69" s="17"/>
      <c r="X69" s="6"/>
      <c r="Y69" s="23">
        <f t="shared" si="115"/>
        <v>0</v>
      </c>
      <c r="Z69" s="17"/>
      <c r="AA69" s="6"/>
      <c r="AB69" s="23">
        <f t="shared" si="116"/>
        <v>0</v>
      </c>
      <c r="AC69" s="17"/>
      <c r="AD69" s="6"/>
      <c r="AE69" s="23">
        <f t="shared" si="117"/>
        <v>0</v>
      </c>
      <c r="AF69" s="17"/>
      <c r="AG69" s="6"/>
      <c r="AH69" s="23">
        <f t="shared" si="118"/>
        <v>0</v>
      </c>
      <c r="AI69" s="17"/>
      <c r="AJ69" s="6"/>
      <c r="AK69" s="23">
        <f t="shared" si="119"/>
        <v>0</v>
      </c>
      <c r="AL69" s="17"/>
      <c r="AM69" s="6"/>
      <c r="AN69" s="23">
        <f t="shared" si="120"/>
        <v>0</v>
      </c>
      <c r="AO69" s="17"/>
      <c r="AP69" s="6"/>
      <c r="AQ69" s="23">
        <f t="shared" si="121"/>
        <v>0</v>
      </c>
      <c r="AR69" s="17"/>
      <c r="AS69" s="6"/>
      <c r="AT69" s="23">
        <f t="shared" si="122"/>
        <v>0</v>
      </c>
      <c r="AU69" s="17"/>
      <c r="AV69" s="6"/>
      <c r="AW69" s="23">
        <f t="shared" si="123"/>
        <v>0</v>
      </c>
      <c r="AX69" s="17"/>
      <c r="AY69" s="6"/>
      <c r="AZ69" s="23">
        <f t="shared" si="124"/>
        <v>0</v>
      </c>
      <c r="BA69" s="17"/>
      <c r="BB69" s="6"/>
      <c r="BC69" s="23">
        <f t="shared" si="125"/>
        <v>0</v>
      </c>
      <c r="BD69" s="17"/>
      <c r="BE69" s="6"/>
      <c r="BF69" s="23">
        <f t="shared" si="126"/>
        <v>0</v>
      </c>
      <c r="BG69" s="17"/>
      <c r="BH69" s="6"/>
      <c r="BI69" s="23">
        <f t="shared" si="127"/>
        <v>0</v>
      </c>
      <c r="BJ69" s="17"/>
      <c r="BK69" s="6"/>
      <c r="BL69" s="23">
        <f t="shared" si="128"/>
        <v>0</v>
      </c>
    </row>
    <row r="70" spans="1:64" ht="15">
      <c r="A70" s="32" t="s">
        <v>45</v>
      </c>
      <c r="B70" s="64">
        <f t="shared" si="107"/>
        <v>0</v>
      </c>
      <c r="C70" s="64">
        <f t="shared" si="108"/>
        <v>0</v>
      </c>
      <c r="D70" s="55">
        <v>0</v>
      </c>
      <c r="E70" s="17"/>
      <c r="F70" s="6"/>
      <c r="G70" s="23">
        <f t="shared" si="109"/>
        <v>0</v>
      </c>
      <c r="H70" s="17"/>
      <c r="I70" s="6"/>
      <c r="J70" s="23">
        <f t="shared" si="110"/>
        <v>0</v>
      </c>
      <c r="K70" s="17"/>
      <c r="L70" s="6"/>
      <c r="M70" s="23">
        <f t="shared" si="111"/>
        <v>0</v>
      </c>
      <c r="N70" s="17"/>
      <c r="O70" s="6"/>
      <c r="P70" s="23">
        <f t="shared" si="112"/>
        <v>0</v>
      </c>
      <c r="Q70" s="17"/>
      <c r="R70" s="6"/>
      <c r="S70" s="23">
        <f t="shared" si="113"/>
        <v>0</v>
      </c>
      <c r="T70" s="17"/>
      <c r="U70" s="6"/>
      <c r="V70" s="23">
        <f t="shared" si="114"/>
        <v>0</v>
      </c>
      <c r="W70" s="17"/>
      <c r="X70" s="6"/>
      <c r="Y70" s="23">
        <f t="shared" si="115"/>
        <v>0</v>
      </c>
      <c r="Z70" s="17"/>
      <c r="AA70" s="6"/>
      <c r="AB70" s="23">
        <f t="shared" si="116"/>
        <v>0</v>
      </c>
      <c r="AC70" s="17"/>
      <c r="AD70" s="6"/>
      <c r="AE70" s="23">
        <f t="shared" si="117"/>
        <v>0</v>
      </c>
      <c r="AF70" s="17"/>
      <c r="AG70" s="6"/>
      <c r="AH70" s="23">
        <f t="shared" si="118"/>
        <v>0</v>
      </c>
      <c r="AI70" s="17"/>
      <c r="AJ70" s="6"/>
      <c r="AK70" s="23">
        <f t="shared" si="119"/>
        <v>0</v>
      </c>
      <c r="AL70" s="17"/>
      <c r="AM70" s="6"/>
      <c r="AN70" s="23">
        <f t="shared" si="120"/>
        <v>0</v>
      </c>
      <c r="AO70" s="17"/>
      <c r="AP70" s="6"/>
      <c r="AQ70" s="23">
        <f t="shared" si="121"/>
        <v>0</v>
      </c>
      <c r="AR70" s="17"/>
      <c r="AS70" s="6"/>
      <c r="AT70" s="23">
        <f t="shared" si="122"/>
        <v>0</v>
      </c>
      <c r="AU70" s="17"/>
      <c r="AV70" s="6"/>
      <c r="AW70" s="23">
        <f t="shared" si="123"/>
        <v>0</v>
      </c>
      <c r="AX70" s="17"/>
      <c r="AY70" s="6"/>
      <c r="AZ70" s="23">
        <f t="shared" si="124"/>
        <v>0</v>
      </c>
      <c r="BA70" s="17"/>
      <c r="BB70" s="6"/>
      <c r="BC70" s="23">
        <f t="shared" si="125"/>
        <v>0</v>
      </c>
      <c r="BD70" s="17"/>
      <c r="BE70" s="6"/>
      <c r="BF70" s="23">
        <f t="shared" si="126"/>
        <v>0</v>
      </c>
      <c r="BG70" s="17"/>
      <c r="BH70" s="6"/>
      <c r="BI70" s="23">
        <f t="shared" si="127"/>
        <v>0</v>
      </c>
      <c r="BJ70" s="17"/>
      <c r="BK70" s="6"/>
      <c r="BL70" s="23">
        <f t="shared" si="128"/>
        <v>0</v>
      </c>
    </row>
    <row r="71" spans="1:64" ht="15">
      <c r="A71" s="32" t="s">
        <v>124</v>
      </c>
      <c r="B71" s="64">
        <f t="shared" si="107"/>
        <v>0</v>
      </c>
      <c r="C71" s="64">
        <f t="shared" si="108"/>
        <v>0</v>
      </c>
      <c r="D71" s="55">
        <v>0</v>
      </c>
      <c r="E71" s="17"/>
      <c r="F71" s="6"/>
      <c r="G71" s="23">
        <f t="shared" si="109"/>
        <v>0</v>
      </c>
      <c r="H71" s="17"/>
      <c r="I71" s="6"/>
      <c r="J71" s="23">
        <f t="shared" si="110"/>
        <v>0</v>
      </c>
      <c r="K71" s="17"/>
      <c r="L71" s="6"/>
      <c r="M71" s="23">
        <f t="shared" si="111"/>
        <v>0</v>
      </c>
      <c r="N71" s="17"/>
      <c r="O71" s="6"/>
      <c r="P71" s="23">
        <f t="shared" si="112"/>
        <v>0</v>
      </c>
      <c r="Q71" s="17"/>
      <c r="R71" s="6"/>
      <c r="S71" s="23">
        <f t="shared" si="113"/>
        <v>0</v>
      </c>
      <c r="T71" s="17"/>
      <c r="U71" s="6"/>
      <c r="V71" s="23">
        <f t="shared" si="114"/>
        <v>0</v>
      </c>
      <c r="W71" s="17"/>
      <c r="X71" s="6"/>
      <c r="Y71" s="23">
        <f t="shared" si="115"/>
        <v>0</v>
      </c>
      <c r="Z71" s="17"/>
      <c r="AA71" s="6"/>
      <c r="AB71" s="23">
        <f t="shared" si="116"/>
        <v>0</v>
      </c>
      <c r="AC71" s="17"/>
      <c r="AD71" s="6"/>
      <c r="AE71" s="23">
        <f t="shared" si="117"/>
        <v>0</v>
      </c>
      <c r="AF71" s="17"/>
      <c r="AG71" s="6"/>
      <c r="AH71" s="23">
        <f t="shared" si="118"/>
        <v>0</v>
      </c>
      <c r="AI71" s="17"/>
      <c r="AJ71" s="6"/>
      <c r="AK71" s="23">
        <f t="shared" si="119"/>
        <v>0</v>
      </c>
      <c r="AL71" s="17"/>
      <c r="AM71" s="6"/>
      <c r="AN71" s="23">
        <f t="shared" si="120"/>
        <v>0</v>
      </c>
      <c r="AO71" s="17"/>
      <c r="AP71" s="6"/>
      <c r="AQ71" s="23">
        <f t="shared" si="121"/>
        <v>0</v>
      </c>
      <c r="AR71" s="17"/>
      <c r="AS71" s="6"/>
      <c r="AT71" s="23">
        <f t="shared" si="122"/>
        <v>0</v>
      </c>
      <c r="AU71" s="17"/>
      <c r="AV71" s="6"/>
      <c r="AW71" s="23">
        <f t="shared" si="123"/>
        <v>0</v>
      </c>
      <c r="AX71" s="17"/>
      <c r="AY71" s="6"/>
      <c r="AZ71" s="23">
        <f t="shared" si="124"/>
        <v>0</v>
      </c>
      <c r="BA71" s="17"/>
      <c r="BB71" s="6"/>
      <c r="BC71" s="23">
        <f t="shared" si="125"/>
        <v>0</v>
      </c>
      <c r="BD71" s="17"/>
      <c r="BE71" s="6"/>
      <c r="BF71" s="23">
        <f t="shared" si="126"/>
        <v>0</v>
      </c>
      <c r="BG71" s="17"/>
      <c r="BH71" s="6"/>
      <c r="BI71" s="23">
        <f t="shared" si="127"/>
        <v>0</v>
      </c>
      <c r="BJ71" s="17"/>
      <c r="BK71" s="6"/>
      <c r="BL71" s="23">
        <f t="shared" si="128"/>
        <v>0</v>
      </c>
    </row>
    <row r="72" spans="1:64" ht="15">
      <c r="A72" s="32" t="s">
        <v>125</v>
      </c>
      <c r="B72" s="64">
        <f t="shared" si="107"/>
        <v>0</v>
      </c>
      <c r="C72" s="64">
        <f t="shared" si="108"/>
        <v>0</v>
      </c>
      <c r="D72" s="55">
        <v>0</v>
      </c>
      <c r="E72" s="17"/>
      <c r="F72" s="6"/>
      <c r="G72" s="23">
        <f t="shared" si="109"/>
        <v>0</v>
      </c>
      <c r="H72" s="17"/>
      <c r="I72" s="6"/>
      <c r="J72" s="23">
        <f t="shared" si="110"/>
        <v>0</v>
      </c>
      <c r="K72" s="17"/>
      <c r="L72" s="6"/>
      <c r="M72" s="23">
        <f t="shared" si="111"/>
        <v>0</v>
      </c>
      <c r="N72" s="17"/>
      <c r="O72" s="6"/>
      <c r="P72" s="23">
        <f t="shared" si="112"/>
        <v>0</v>
      </c>
      <c r="Q72" s="17"/>
      <c r="R72" s="6"/>
      <c r="S72" s="23">
        <f t="shared" si="113"/>
        <v>0</v>
      </c>
      <c r="T72" s="17"/>
      <c r="U72" s="6"/>
      <c r="V72" s="23">
        <f t="shared" si="114"/>
        <v>0</v>
      </c>
      <c r="W72" s="17"/>
      <c r="X72" s="6"/>
      <c r="Y72" s="23">
        <f t="shared" si="115"/>
        <v>0</v>
      </c>
      <c r="Z72" s="17"/>
      <c r="AA72" s="6"/>
      <c r="AB72" s="23">
        <f t="shared" si="116"/>
        <v>0</v>
      </c>
      <c r="AC72" s="17"/>
      <c r="AD72" s="6"/>
      <c r="AE72" s="23">
        <f t="shared" si="117"/>
        <v>0</v>
      </c>
      <c r="AF72" s="17"/>
      <c r="AG72" s="6"/>
      <c r="AH72" s="23">
        <f t="shared" si="118"/>
        <v>0</v>
      </c>
      <c r="AI72" s="17"/>
      <c r="AJ72" s="6"/>
      <c r="AK72" s="23">
        <f t="shared" si="119"/>
        <v>0</v>
      </c>
      <c r="AL72" s="17"/>
      <c r="AM72" s="6"/>
      <c r="AN72" s="23">
        <f t="shared" si="120"/>
        <v>0</v>
      </c>
      <c r="AO72" s="17"/>
      <c r="AP72" s="6"/>
      <c r="AQ72" s="23">
        <f t="shared" si="121"/>
        <v>0</v>
      </c>
      <c r="AR72" s="17"/>
      <c r="AS72" s="6"/>
      <c r="AT72" s="23">
        <f t="shared" si="122"/>
        <v>0</v>
      </c>
      <c r="AU72" s="17"/>
      <c r="AV72" s="6"/>
      <c r="AW72" s="23">
        <f t="shared" si="123"/>
        <v>0</v>
      </c>
      <c r="AX72" s="17"/>
      <c r="AY72" s="6"/>
      <c r="AZ72" s="23">
        <f t="shared" si="124"/>
        <v>0</v>
      </c>
      <c r="BA72" s="17"/>
      <c r="BB72" s="6"/>
      <c r="BC72" s="23">
        <f t="shared" si="125"/>
        <v>0</v>
      </c>
      <c r="BD72" s="17"/>
      <c r="BE72" s="6"/>
      <c r="BF72" s="23">
        <f t="shared" si="126"/>
        <v>0</v>
      </c>
      <c r="BG72" s="17"/>
      <c r="BH72" s="6"/>
      <c r="BI72" s="23">
        <f t="shared" si="127"/>
        <v>0</v>
      </c>
      <c r="BJ72" s="17"/>
      <c r="BK72" s="6"/>
      <c r="BL72" s="23">
        <f t="shared" si="128"/>
        <v>0</v>
      </c>
    </row>
    <row r="73" spans="1:64" ht="15">
      <c r="A73" s="32" t="s">
        <v>126</v>
      </c>
      <c r="B73" s="64">
        <f t="shared" si="107"/>
        <v>0</v>
      </c>
      <c r="C73" s="64">
        <f t="shared" si="108"/>
        <v>0</v>
      </c>
      <c r="D73" s="55">
        <v>0</v>
      </c>
      <c r="E73" s="17"/>
      <c r="F73" s="6"/>
      <c r="G73" s="23">
        <f t="shared" si="109"/>
        <v>0</v>
      </c>
      <c r="H73" s="17"/>
      <c r="I73" s="6"/>
      <c r="J73" s="23">
        <f t="shared" si="110"/>
        <v>0</v>
      </c>
      <c r="K73" s="17"/>
      <c r="L73" s="6"/>
      <c r="M73" s="23">
        <f t="shared" si="111"/>
        <v>0</v>
      </c>
      <c r="N73" s="17"/>
      <c r="O73" s="6"/>
      <c r="P73" s="23">
        <f t="shared" si="112"/>
        <v>0</v>
      </c>
      <c r="Q73" s="17"/>
      <c r="R73" s="6"/>
      <c r="S73" s="23">
        <f t="shared" si="113"/>
        <v>0</v>
      </c>
      <c r="T73" s="17"/>
      <c r="U73" s="6"/>
      <c r="V73" s="23">
        <f t="shared" si="114"/>
        <v>0</v>
      </c>
      <c r="W73" s="17"/>
      <c r="X73" s="6"/>
      <c r="Y73" s="23">
        <f t="shared" si="115"/>
        <v>0</v>
      </c>
      <c r="Z73" s="17"/>
      <c r="AA73" s="6"/>
      <c r="AB73" s="23">
        <f t="shared" si="116"/>
        <v>0</v>
      </c>
      <c r="AC73" s="17"/>
      <c r="AD73" s="6"/>
      <c r="AE73" s="23">
        <f t="shared" si="117"/>
        <v>0</v>
      </c>
      <c r="AF73" s="17"/>
      <c r="AG73" s="6"/>
      <c r="AH73" s="23">
        <f t="shared" si="118"/>
        <v>0</v>
      </c>
      <c r="AI73" s="17"/>
      <c r="AJ73" s="6"/>
      <c r="AK73" s="23">
        <f t="shared" si="119"/>
        <v>0</v>
      </c>
      <c r="AL73" s="17"/>
      <c r="AM73" s="6"/>
      <c r="AN73" s="23">
        <f t="shared" si="120"/>
        <v>0</v>
      </c>
      <c r="AO73" s="17"/>
      <c r="AP73" s="6"/>
      <c r="AQ73" s="23">
        <f t="shared" si="121"/>
        <v>0</v>
      </c>
      <c r="AR73" s="17"/>
      <c r="AS73" s="6"/>
      <c r="AT73" s="23">
        <f t="shared" si="122"/>
        <v>0</v>
      </c>
      <c r="AU73" s="17"/>
      <c r="AV73" s="6"/>
      <c r="AW73" s="23">
        <f t="shared" si="123"/>
        <v>0</v>
      </c>
      <c r="AX73" s="17"/>
      <c r="AY73" s="6"/>
      <c r="AZ73" s="23">
        <f t="shared" si="124"/>
        <v>0</v>
      </c>
      <c r="BA73" s="17"/>
      <c r="BB73" s="6"/>
      <c r="BC73" s="23">
        <f t="shared" si="125"/>
        <v>0</v>
      </c>
      <c r="BD73" s="17"/>
      <c r="BE73" s="6"/>
      <c r="BF73" s="23">
        <f t="shared" si="126"/>
        <v>0</v>
      </c>
      <c r="BG73" s="17"/>
      <c r="BH73" s="6"/>
      <c r="BI73" s="23">
        <f t="shared" si="127"/>
        <v>0</v>
      </c>
      <c r="BJ73" s="17"/>
      <c r="BK73" s="6"/>
      <c r="BL73" s="23">
        <f t="shared" si="128"/>
        <v>0</v>
      </c>
    </row>
    <row r="74" spans="1:64" ht="15">
      <c r="A74" s="32" t="s">
        <v>127</v>
      </c>
      <c r="B74" s="64">
        <f t="shared" si="107"/>
        <v>0</v>
      </c>
      <c r="C74" s="64">
        <f t="shared" si="108"/>
        <v>0</v>
      </c>
      <c r="D74" s="55">
        <v>0</v>
      </c>
      <c r="E74" s="17"/>
      <c r="F74" s="6"/>
      <c r="G74" s="23">
        <f t="shared" si="109"/>
        <v>0</v>
      </c>
      <c r="H74" s="17"/>
      <c r="I74" s="6"/>
      <c r="J74" s="23">
        <f t="shared" si="110"/>
        <v>0</v>
      </c>
      <c r="K74" s="17"/>
      <c r="L74" s="6"/>
      <c r="M74" s="23">
        <f t="shared" si="111"/>
        <v>0</v>
      </c>
      <c r="N74" s="17"/>
      <c r="O74" s="6"/>
      <c r="P74" s="23">
        <f t="shared" si="112"/>
        <v>0</v>
      </c>
      <c r="Q74" s="17"/>
      <c r="R74" s="6"/>
      <c r="S74" s="23">
        <f t="shared" si="113"/>
        <v>0</v>
      </c>
      <c r="T74" s="17"/>
      <c r="U74" s="6"/>
      <c r="V74" s="23">
        <f t="shared" si="114"/>
        <v>0</v>
      </c>
      <c r="W74" s="17"/>
      <c r="X74" s="6"/>
      <c r="Y74" s="23">
        <f t="shared" si="115"/>
        <v>0</v>
      </c>
      <c r="Z74" s="17"/>
      <c r="AA74" s="6"/>
      <c r="AB74" s="23">
        <f t="shared" si="116"/>
        <v>0</v>
      </c>
      <c r="AC74" s="17"/>
      <c r="AD74" s="6"/>
      <c r="AE74" s="23">
        <f t="shared" si="117"/>
        <v>0</v>
      </c>
      <c r="AF74" s="17"/>
      <c r="AG74" s="6"/>
      <c r="AH74" s="23">
        <f t="shared" si="118"/>
        <v>0</v>
      </c>
      <c r="AI74" s="17"/>
      <c r="AJ74" s="6"/>
      <c r="AK74" s="23">
        <f t="shared" si="119"/>
        <v>0</v>
      </c>
      <c r="AL74" s="17"/>
      <c r="AM74" s="6"/>
      <c r="AN74" s="23">
        <f t="shared" si="120"/>
        <v>0</v>
      </c>
      <c r="AO74" s="17"/>
      <c r="AP74" s="6"/>
      <c r="AQ74" s="23">
        <f t="shared" si="121"/>
        <v>0</v>
      </c>
      <c r="AR74" s="17"/>
      <c r="AS74" s="6"/>
      <c r="AT74" s="23">
        <f t="shared" si="122"/>
        <v>0</v>
      </c>
      <c r="AU74" s="17"/>
      <c r="AV74" s="6"/>
      <c r="AW74" s="23">
        <f t="shared" si="123"/>
        <v>0</v>
      </c>
      <c r="AX74" s="17"/>
      <c r="AY74" s="6"/>
      <c r="AZ74" s="23">
        <f t="shared" si="124"/>
        <v>0</v>
      </c>
      <c r="BA74" s="17"/>
      <c r="BB74" s="6"/>
      <c r="BC74" s="23">
        <f t="shared" si="125"/>
        <v>0</v>
      </c>
      <c r="BD74" s="17"/>
      <c r="BE74" s="6"/>
      <c r="BF74" s="23">
        <f t="shared" si="126"/>
        <v>0</v>
      </c>
      <c r="BG74" s="17"/>
      <c r="BH74" s="6"/>
      <c r="BI74" s="23">
        <f t="shared" si="127"/>
        <v>0</v>
      </c>
      <c r="BJ74" s="17"/>
      <c r="BK74" s="6"/>
      <c r="BL74" s="23">
        <f t="shared" si="128"/>
        <v>0</v>
      </c>
    </row>
    <row r="75" spans="1:64" ht="15">
      <c r="A75" s="32" t="s">
        <v>167</v>
      </c>
      <c r="B75" s="64">
        <f>SUM(D75,E75:F75,H75:I75,K75:L75,N75:O75,Q75:R75,T75:U75,W75:X75,Z75:AA75,AC75:AD75,AF75:AG75,AI75:AJ75,AL75:AM75,AO75:AP75,AR75:AS75,AU75:AV75,AX75:AY75,BA75:BB75,BD75:BE75,BG75:BH75,BJ75:BK75)</f>
        <v>0</v>
      </c>
      <c r="C75" s="64">
        <f t="shared" si="108"/>
        <v>0</v>
      </c>
      <c r="D75" s="55">
        <v>0</v>
      </c>
      <c r="E75" s="17"/>
      <c r="F75" s="6"/>
      <c r="G75" s="23">
        <f>D75+SUM(E75:F75)</f>
        <v>0</v>
      </c>
      <c r="H75" s="17"/>
      <c r="I75" s="6"/>
      <c r="J75" s="23">
        <f>G75+SUM(H75:I75)</f>
        <v>0</v>
      </c>
      <c r="K75" s="17"/>
      <c r="L75" s="6"/>
      <c r="M75" s="23">
        <f>J75+SUM(K75:L75)</f>
        <v>0</v>
      </c>
      <c r="N75" s="17"/>
      <c r="O75" s="6"/>
      <c r="P75" s="23">
        <f>M75+SUM(N75:O75)</f>
        <v>0</v>
      </c>
      <c r="Q75" s="17"/>
      <c r="R75" s="6"/>
      <c r="S75" s="23">
        <f>P75+SUM(Q75:R75)</f>
        <v>0</v>
      </c>
      <c r="T75" s="17"/>
      <c r="U75" s="6"/>
      <c r="V75" s="23">
        <f>S75+SUM(T75:U75)</f>
        <v>0</v>
      </c>
      <c r="W75" s="17"/>
      <c r="X75" s="6"/>
      <c r="Y75" s="23">
        <f>V75+SUM(W75:X75)</f>
        <v>0</v>
      </c>
      <c r="Z75" s="17"/>
      <c r="AA75" s="6"/>
      <c r="AB75" s="23">
        <f>Y75+SUM(Z75:AA75)</f>
        <v>0</v>
      </c>
      <c r="AC75" s="17"/>
      <c r="AD75" s="6"/>
      <c r="AE75" s="23">
        <f>AB75+SUM(AC75:AD75)</f>
        <v>0</v>
      </c>
      <c r="AF75" s="17"/>
      <c r="AG75" s="6"/>
      <c r="AH75" s="23">
        <f>AE75+SUM(AF75:AG75)</f>
        <v>0</v>
      </c>
      <c r="AI75" s="17"/>
      <c r="AJ75" s="6"/>
      <c r="AK75" s="23">
        <f>AH75+SUM(AI75:AJ75)</f>
        <v>0</v>
      </c>
      <c r="AL75" s="17"/>
      <c r="AM75" s="6"/>
      <c r="AN75" s="23">
        <f>AK75+SUM(AL75:AM75)</f>
        <v>0</v>
      </c>
      <c r="AO75" s="17"/>
      <c r="AP75" s="6"/>
      <c r="AQ75" s="23">
        <f>AN75+SUM(AO75:AP75)</f>
        <v>0</v>
      </c>
      <c r="AR75" s="17"/>
      <c r="AS75" s="6"/>
      <c r="AT75" s="23">
        <f>AQ75+SUM(AR75:AS75)</f>
        <v>0</v>
      </c>
      <c r="AU75" s="17"/>
      <c r="AV75" s="6"/>
      <c r="AW75" s="23">
        <f>AT75+SUM(AU75:AV75)</f>
        <v>0</v>
      </c>
      <c r="AX75" s="17"/>
      <c r="AY75" s="6"/>
      <c r="AZ75" s="23">
        <f>AW75+SUM(AX75:AY75)</f>
        <v>0</v>
      </c>
      <c r="BA75" s="17"/>
      <c r="BB75" s="6"/>
      <c r="BC75" s="23">
        <f>AZ75+SUM(BA75:BB75)</f>
        <v>0</v>
      </c>
      <c r="BD75" s="17"/>
      <c r="BE75" s="6"/>
      <c r="BF75" s="23">
        <f>BC75+SUM(BD75:BE75)</f>
        <v>0</v>
      </c>
      <c r="BG75" s="17"/>
      <c r="BH75" s="6"/>
      <c r="BI75" s="23">
        <f>BF75+SUM(BG75:BH75)</f>
        <v>0</v>
      </c>
      <c r="BJ75" s="17"/>
      <c r="BK75" s="6"/>
      <c r="BL75" s="23">
        <f>BI75+SUM(BJ75:BK75)</f>
        <v>0</v>
      </c>
    </row>
    <row r="76" spans="1:64" ht="15">
      <c r="A76" s="32" t="s">
        <v>197</v>
      </c>
      <c r="B76" s="64">
        <f>SUM(D76,E76:F76,H76:I76,K76:L76,N76:O76,Q76:R76,T76:U76,W76:X76,Z76:AA76,AC76:AD76,AF76:AG76,AI76:AJ76,AL76:AM76,AO76:AP76,AR76:AS76,AU76:AV76,AX76:AY76,BA76:BB76,BD76:BE76,BG76:BH76,BJ76:BK76)</f>
        <v>0</v>
      </c>
      <c r="C76" s="64">
        <f t="shared" si="108"/>
        <v>0</v>
      </c>
      <c r="D76" s="55">
        <v>0</v>
      </c>
      <c r="E76" s="17"/>
      <c r="F76" s="6"/>
      <c r="G76" s="23">
        <f>D76+SUM(E76:F76)</f>
        <v>0</v>
      </c>
      <c r="H76" s="17"/>
      <c r="I76" s="6"/>
      <c r="J76" s="23">
        <f>G76+SUM(H76:I76)</f>
        <v>0</v>
      </c>
      <c r="K76" s="17"/>
      <c r="L76" s="6"/>
      <c r="M76" s="23">
        <f>J76+SUM(K76:L76)</f>
        <v>0</v>
      </c>
      <c r="N76" s="17"/>
      <c r="O76" s="6"/>
      <c r="P76" s="23">
        <f>M76+SUM(N76:O76)</f>
        <v>0</v>
      </c>
      <c r="Q76" s="17"/>
      <c r="R76" s="6"/>
      <c r="S76" s="23">
        <f>P76+SUM(Q76:R76)</f>
        <v>0</v>
      </c>
      <c r="T76" s="17"/>
      <c r="U76" s="6"/>
      <c r="V76" s="23">
        <f>S76+SUM(T76:U76)</f>
        <v>0</v>
      </c>
      <c r="W76" s="17"/>
      <c r="X76" s="6"/>
      <c r="Y76" s="23">
        <f>V76+SUM(W76:X76)</f>
        <v>0</v>
      </c>
      <c r="Z76" s="17"/>
      <c r="AA76" s="6"/>
      <c r="AB76" s="23">
        <f>Y76+SUM(Z76:AA76)</f>
        <v>0</v>
      </c>
      <c r="AC76" s="17"/>
      <c r="AD76" s="6"/>
      <c r="AE76" s="23">
        <f>AB76+SUM(AC76:AD76)</f>
        <v>0</v>
      </c>
      <c r="AF76" s="17"/>
      <c r="AG76" s="6"/>
      <c r="AH76" s="23">
        <f>AE76+SUM(AF76:AG76)</f>
        <v>0</v>
      </c>
      <c r="AI76" s="17"/>
      <c r="AJ76" s="6"/>
      <c r="AK76" s="23">
        <f>AH76+SUM(AI76:AJ76)</f>
        <v>0</v>
      </c>
      <c r="AL76" s="17"/>
      <c r="AM76" s="6"/>
      <c r="AN76" s="23">
        <f>AK76+SUM(AL76:AM76)</f>
        <v>0</v>
      </c>
      <c r="AO76" s="17"/>
      <c r="AP76" s="6"/>
      <c r="AQ76" s="23">
        <f>AN76+SUM(AO76:AP76)</f>
        <v>0</v>
      </c>
      <c r="AR76" s="17"/>
      <c r="AS76" s="6"/>
      <c r="AT76" s="23">
        <f>AQ76+SUM(AR76:AS76)</f>
        <v>0</v>
      </c>
      <c r="AU76" s="17"/>
      <c r="AV76" s="6"/>
      <c r="AW76" s="23">
        <f>AT76+SUM(AU76:AV76)</f>
        <v>0</v>
      </c>
      <c r="AX76" s="17"/>
      <c r="AY76" s="6"/>
      <c r="AZ76" s="23">
        <f>AW76+SUM(AX76:AY76)</f>
        <v>0</v>
      </c>
      <c r="BA76" s="17"/>
      <c r="BB76" s="6"/>
      <c r="BC76" s="23">
        <f>AZ76+SUM(BA76:BB76)</f>
        <v>0</v>
      </c>
      <c r="BD76" s="17"/>
      <c r="BE76" s="6"/>
      <c r="BF76" s="23">
        <f>BC76+SUM(BD76:BE76)</f>
        <v>0</v>
      </c>
      <c r="BG76" s="17"/>
      <c r="BH76" s="6"/>
      <c r="BI76" s="23">
        <f>BF76+SUM(BG76:BH76)</f>
        <v>0</v>
      </c>
      <c r="BJ76" s="17"/>
      <c r="BK76" s="6"/>
      <c r="BL76" s="23">
        <f>BI76+SUM(BJ76:BK76)</f>
        <v>0</v>
      </c>
    </row>
    <row r="77" spans="1:64" ht="15">
      <c r="A77" s="32" t="s">
        <v>168</v>
      </c>
      <c r="B77" s="64">
        <f>SUM(D77,E77:F77,H77:I77,K77:L77,N77:O77,Q77:R77,T77:U77,W77:X77,Z77:AA77,AC77:AD77,AF77:AG77,AI77:AJ77,AL77:AM77,AO77:AP77,AR77:AS77,AU77:AV77,AX77:AY77,BA77:BB77,BD77:BE77,BG77:BH77,BJ77:BK77)</f>
        <v>0</v>
      </c>
      <c r="C77" s="64">
        <f t="shared" si="108"/>
        <v>0</v>
      </c>
      <c r="D77" s="55">
        <v>0</v>
      </c>
      <c r="E77" s="17"/>
      <c r="F77" s="6"/>
      <c r="G77" s="23">
        <f>D77+SUM(E77:F77)</f>
        <v>0</v>
      </c>
      <c r="H77" s="17"/>
      <c r="I77" s="6"/>
      <c r="J77" s="23">
        <f>G77+SUM(H77:I77)</f>
        <v>0</v>
      </c>
      <c r="K77" s="17"/>
      <c r="L77" s="6"/>
      <c r="M77" s="23">
        <f>J77+SUM(K77:L77)</f>
        <v>0</v>
      </c>
      <c r="N77" s="17"/>
      <c r="O77" s="6"/>
      <c r="P77" s="23">
        <f>M77+SUM(N77:O77)</f>
        <v>0</v>
      </c>
      <c r="Q77" s="17"/>
      <c r="R77" s="6"/>
      <c r="S77" s="23">
        <f>P77+SUM(Q77:R77)</f>
        <v>0</v>
      </c>
      <c r="T77" s="17"/>
      <c r="U77" s="6"/>
      <c r="V77" s="23">
        <f>S77+SUM(T77:U77)</f>
        <v>0</v>
      </c>
      <c r="W77" s="17"/>
      <c r="X77" s="6"/>
      <c r="Y77" s="23">
        <f>V77+SUM(W77:X77)</f>
        <v>0</v>
      </c>
      <c r="Z77" s="17"/>
      <c r="AA77" s="6"/>
      <c r="AB77" s="23">
        <f>Y77+SUM(Z77:AA77)</f>
        <v>0</v>
      </c>
      <c r="AC77" s="17"/>
      <c r="AD77" s="6"/>
      <c r="AE77" s="23">
        <f>AB77+SUM(AC77:AD77)</f>
        <v>0</v>
      </c>
      <c r="AF77" s="17"/>
      <c r="AG77" s="6"/>
      <c r="AH77" s="23">
        <f>AE77+SUM(AF77:AG77)</f>
        <v>0</v>
      </c>
      <c r="AI77" s="17"/>
      <c r="AJ77" s="6"/>
      <c r="AK77" s="23">
        <f>AH77+SUM(AI77:AJ77)</f>
        <v>0</v>
      </c>
      <c r="AL77" s="17"/>
      <c r="AM77" s="6"/>
      <c r="AN77" s="23">
        <f>AK77+SUM(AL77:AM77)</f>
        <v>0</v>
      </c>
      <c r="AO77" s="17"/>
      <c r="AP77" s="6"/>
      <c r="AQ77" s="23">
        <f>AN77+SUM(AO77:AP77)</f>
        <v>0</v>
      </c>
      <c r="AR77" s="17"/>
      <c r="AS77" s="6"/>
      <c r="AT77" s="23">
        <f>AQ77+SUM(AR77:AS77)</f>
        <v>0</v>
      </c>
      <c r="AU77" s="17"/>
      <c r="AV77" s="6"/>
      <c r="AW77" s="23">
        <f>AT77+SUM(AU77:AV77)</f>
        <v>0</v>
      </c>
      <c r="AX77" s="17"/>
      <c r="AY77" s="6"/>
      <c r="AZ77" s="23">
        <f>AW77+SUM(AX77:AY77)</f>
        <v>0</v>
      </c>
      <c r="BA77" s="17"/>
      <c r="BB77" s="6"/>
      <c r="BC77" s="23">
        <f>AZ77+SUM(BA77:BB77)</f>
        <v>0</v>
      </c>
      <c r="BD77" s="17"/>
      <c r="BE77" s="6"/>
      <c r="BF77" s="23">
        <f>BC77+SUM(BD77:BE77)</f>
        <v>0</v>
      </c>
      <c r="BG77" s="17"/>
      <c r="BH77" s="6"/>
      <c r="BI77" s="23">
        <f>BF77+SUM(BG77:BH77)</f>
        <v>0</v>
      </c>
      <c r="BJ77" s="17"/>
      <c r="BK77" s="6"/>
      <c r="BL77" s="23">
        <f>BI77+SUM(BJ77:BK77)</f>
        <v>0</v>
      </c>
    </row>
    <row r="78" spans="1:64" ht="15">
      <c r="A78" s="32" t="s">
        <v>169</v>
      </c>
      <c r="B78" s="64">
        <f>SUM(D78,E78:F78,H78:I78,K78:L78,N78:O78,Q78:R78,T78:U78,W78:X78,Z78:AA78,AC78:AD78,AF78:AG78,AI78:AJ78,AL78:AM78,AO78:AP78,AR78:AS78,AU78:AV78,AX78:AY78,BA78:BB78,BD78:BE78,BG78:BH78,BJ78:BK78)</f>
        <v>0</v>
      </c>
      <c r="C78" s="64">
        <f t="shared" si="108"/>
        <v>0</v>
      </c>
      <c r="D78" s="55">
        <v>0</v>
      </c>
      <c r="E78" s="17"/>
      <c r="F78" s="6"/>
      <c r="G78" s="23">
        <f>D78+SUM(E78:F78)</f>
        <v>0</v>
      </c>
      <c r="H78" s="17"/>
      <c r="I78" s="6"/>
      <c r="J78" s="23">
        <f>G78+SUM(H78:I78)</f>
        <v>0</v>
      </c>
      <c r="K78" s="17"/>
      <c r="L78" s="6"/>
      <c r="M78" s="23">
        <f>J78+SUM(K78:L78)</f>
        <v>0</v>
      </c>
      <c r="N78" s="17"/>
      <c r="O78" s="6"/>
      <c r="P78" s="23">
        <f>M78+SUM(N78:O78)</f>
        <v>0</v>
      </c>
      <c r="Q78" s="17"/>
      <c r="R78" s="6"/>
      <c r="S78" s="23">
        <f>P78+SUM(Q78:R78)</f>
        <v>0</v>
      </c>
      <c r="T78" s="17"/>
      <c r="U78" s="6"/>
      <c r="V78" s="23">
        <f>S78+SUM(T78:U78)</f>
        <v>0</v>
      </c>
      <c r="W78" s="17"/>
      <c r="X78" s="6"/>
      <c r="Y78" s="23">
        <f>V78+SUM(W78:X78)</f>
        <v>0</v>
      </c>
      <c r="Z78" s="17"/>
      <c r="AA78" s="6"/>
      <c r="AB78" s="23">
        <f>Y78+SUM(Z78:AA78)</f>
        <v>0</v>
      </c>
      <c r="AC78" s="17"/>
      <c r="AD78" s="6"/>
      <c r="AE78" s="23">
        <f>AB78+SUM(AC78:AD78)</f>
        <v>0</v>
      </c>
      <c r="AF78" s="17"/>
      <c r="AG78" s="6"/>
      <c r="AH78" s="23">
        <f>AE78+SUM(AF78:AG78)</f>
        <v>0</v>
      </c>
      <c r="AI78" s="17"/>
      <c r="AJ78" s="6"/>
      <c r="AK78" s="23">
        <f>AH78+SUM(AI78:AJ78)</f>
        <v>0</v>
      </c>
      <c r="AL78" s="17"/>
      <c r="AM78" s="6"/>
      <c r="AN78" s="23">
        <f>AK78+SUM(AL78:AM78)</f>
        <v>0</v>
      </c>
      <c r="AO78" s="17"/>
      <c r="AP78" s="6"/>
      <c r="AQ78" s="23">
        <f>AN78+SUM(AO78:AP78)</f>
        <v>0</v>
      </c>
      <c r="AR78" s="17"/>
      <c r="AS78" s="6"/>
      <c r="AT78" s="23">
        <f>AQ78+SUM(AR78:AS78)</f>
        <v>0</v>
      </c>
      <c r="AU78" s="17"/>
      <c r="AV78" s="6"/>
      <c r="AW78" s="23">
        <f>AT78+SUM(AU78:AV78)</f>
        <v>0</v>
      </c>
      <c r="AX78" s="17"/>
      <c r="AY78" s="6"/>
      <c r="AZ78" s="23">
        <f>AW78+SUM(AX78:AY78)</f>
        <v>0</v>
      </c>
      <c r="BA78" s="17"/>
      <c r="BB78" s="6"/>
      <c r="BC78" s="23">
        <f>AZ78+SUM(BA78:BB78)</f>
        <v>0</v>
      </c>
      <c r="BD78" s="17"/>
      <c r="BE78" s="6"/>
      <c r="BF78" s="23">
        <f>BC78+SUM(BD78:BE78)</f>
        <v>0</v>
      </c>
      <c r="BG78" s="17"/>
      <c r="BH78" s="6"/>
      <c r="BI78" s="23">
        <f>BF78+SUM(BG78:BH78)</f>
        <v>0</v>
      </c>
      <c r="BJ78" s="17"/>
      <c r="BK78" s="6"/>
      <c r="BL78" s="23">
        <f>BI78+SUM(BJ78:BK78)</f>
        <v>0</v>
      </c>
    </row>
    <row r="79" spans="1:64" ht="15">
      <c r="A79" s="32" t="s">
        <v>133</v>
      </c>
      <c r="B79" s="64">
        <f t="shared" si="107"/>
        <v>0</v>
      </c>
      <c r="C79" s="64">
        <f t="shared" si="108"/>
        <v>0</v>
      </c>
      <c r="D79" s="55">
        <v>0</v>
      </c>
      <c r="E79" s="17"/>
      <c r="F79" s="6"/>
      <c r="G79" s="23">
        <f t="shared" si="109"/>
        <v>0</v>
      </c>
      <c r="H79" s="17"/>
      <c r="I79" s="6"/>
      <c r="J79" s="23">
        <f t="shared" si="110"/>
        <v>0</v>
      </c>
      <c r="K79" s="17"/>
      <c r="L79" s="6"/>
      <c r="M79" s="23">
        <f t="shared" si="111"/>
        <v>0</v>
      </c>
      <c r="N79" s="17"/>
      <c r="O79" s="6"/>
      <c r="P79" s="23">
        <f t="shared" si="112"/>
        <v>0</v>
      </c>
      <c r="Q79" s="17"/>
      <c r="R79" s="6"/>
      <c r="S79" s="23">
        <f t="shared" si="113"/>
        <v>0</v>
      </c>
      <c r="T79" s="17"/>
      <c r="U79" s="6"/>
      <c r="V79" s="23">
        <f t="shared" si="114"/>
        <v>0</v>
      </c>
      <c r="W79" s="17"/>
      <c r="X79" s="6"/>
      <c r="Y79" s="23">
        <f t="shared" si="115"/>
        <v>0</v>
      </c>
      <c r="Z79" s="17"/>
      <c r="AA79" s="6"/>
      <c r="AB79" s="23">
        <f t="shared" si="116"/>
        <v>0</v>
      </c>
      <c r="AC79" s="17"/>
      <c r="AD79" s="6"/>
      <c r="AE79" s="23">
        <f t="shared" si="117"/>
        <v>0</v>
      </c>
      <c r="AF79" s="17"/>
      <c r="AG79" s="6"/>
      <c r="AH79" s="23">
        <f t="shared" si="118"/>
        <v>0</v>
      </c>
      <c r="AI79" s="17"/>
      <c r="AJ79" s="6"/>
      <c r="AK79" s="23">
        <f t="shared" si="119"/>
        <v>0</v>
      </c>
      <c r="AL79" s="17"/>
      <c r="AM79" s="6"/>
      <c r="AN79" s="23">
        <f t="shared" si="120"/>
        <v>0</v>
      </c>
      <c r="AO79" s="17"/>
      <c r="AP79" s="6"/>
      <c r="AQ79" s="23">
        <f t="shared" si="121"/>
        <v>0</v>
      </c>
      <c r="AR79" s="17"/>
      <c r="AS79" s="6"/>
      <c r="AT79" s="23">
        <f t="shared" si="122"/>
        <v>0</v>
      </c>
      <c r="AU79" s="17"/>
      <c r="AV79" s="6"/>
      <c r="AW79" s="23">
        <f t="shared" si="123"/>
        <v>0</v>
      </c>
      <c r="AX79" s="17"/>
      <c r="AY79" s="6"/>
      <c r="AZ79" s="23">
        <f t="shared" si="124"/>
        <v>0</v>
      </c>
      <c r="BA79" s="17"/>
      <c r="BB79" s="6"/>
      <c r="BC79" s="23">
        <f t="shared" si="125"/>
        <v>0</v>
      </c>
      <c r="BD79" s="17"/>
      <c r="BE79" s="6"/>
      <c r="BF79" s="23">
        <f t="shared" si="126"/>
        <v>0</v>
      </c>
      <c r="BG79" s="17"/>
      <c r="BH79" s="6"/>
      <c r="BI79" s="23">
        <f t="shared" si="127"/>
        <v>0</v>
      </c>
      <c r="BJ79" s="17"/>
      <c r="BK79" s="6"/>
      <c r="BL79" s="23">
        <f t="shared" si="128"/>
        <v>0</v>
      </c>
    </row>
    <row r="80" spans="1:64" ht="15">
      <c r="A80" s="32" t="s">
        <v>128</v>
      </c>
      <c r="B80" s="64">
        <f t="shared" si="107"/>
        <v>0</v>
      </c>
      <c r="C80" s="64">
        <f t="shared" si="108"/>
        <v>0</v>
      </c>
      <c r="D80" s="55">
        <v>0</v>
      </c>
      <c r="E80" s="17"/>
      <c r="F80" s="6"/>
      <c r="G80" s="23">
        <f t="shared" si="109"/>
        <v>0</v>
      </c>
      <c r="H80" s="17"/>
      <c r="I80" s="6"/>
      <c r="J80" s="23">
        <f t="shared" si="110"/>
        <v>0</v>
      </c>
      <c r="K80" s="17"/>
      <c r="L80" s="6"/>
      <c r="M80" s="23">
        <f t="shared" si="111"/>
        <v>0</v>
      </c>
      <c r="N80" s="17"/>
      <c r="O80" s="6"/>
      <c r="P80" s="23">
        <f t="shared" si="112"/>
        <v>0</v>
      </c>
      <c r="Q80" s="17"/>
      <c r="R80" s="6"/>
      <c r="S80" s="23">
        <f t="shared" si="113"/>
        <v>0</v>
      </c>
      <c r="T80" s="17"/>
      <c r="U80" s="6"/>
      <c r="V80" s="23">
        <f t="shared" si="114"/>
        <v>0</v>
      </c>
      <c r="W80" s="17"/>
      <c r="X80" s="6"/>
      <c r="Y80" s="23">
        <f t="shared" si="115"/>
        <v>0</v>
      </c>
      <c r="Z80" s="17"/>
      <c r="AA80" s="6"/>
      <c r="AB80" s="23">
        <f t="shared" si="116"/>
        <v>0</v>
      </c>
      <c r="AC80" s="17"/>
      <c r="AD80" s="6"/>
      <c r="AE80" s="23">
        <f t="shared" si="117"/>
        <v>0</v>
      </c>
      <c r="AF80" s="17"/>
      <c r="AG80" s="6"/>
      <c r="AH80" s="23">
        <f t="shared" si="118"/>
        <v>0</v>
      </c>
      <c r="AI80" s="17"/>
      <c r="AJ80" s="6"/>
      <c r="AK80" s="23">
        <f t="shared" si="119"/>
        <v>0</v>
      </c>
      <c r="AL80" s="17"/>
      <c r="AM80" s="6"/>
      <c r="AN80" s="23">
        <f t="shared" si="120"/>
        <v>0</v>
      </c>
      <c r="AO80" s="17"/>
      <c r="AP80" s="6"/>
      <c r="AQ80" s="23">
        <f t="shared" si="121"/>
        <v>0</v>
      </c>
      <c r="AR80" s="17"/>
      <c r="AS80" s="6"/>
      <c r="AT80" s="23">
        <f t="shared" si="122"/>
        <v>0</v>
      </c>
      <c r="AU80" s="17"/>
      <c r="AV80" s="6"/>
      <c r="AW80" s="23">
        <f t="shared" si="123"/>
        <v>0</v>
      </c>
      <c r="AX80" s="17"/>
      <c r="AY80" s="6"/>
      <c r="AZ80" s="23">
        <f t="shared" si="124"/>
        <v>0</v>
      </c>
      <c r="BA80" s="17"/>
      <c r="BB80" s="6"/>
      <c r="BC80" s="23">
        <f t="shared" si="125"/>
        <v>0</v>
      </c>
      <c r="BD80" s="17"/>
      <c r="BE80" s="6"/>
      <c r="BF80" s="23">
        <f t="shared" si="126"/>
        <v>0</v>
      </c>
      <c r="BG80" s="17"/>
      <c r="BH80" s="6"/>
      <c r="BI80" s="23">
        <f t="shared" si="127"/>
        <v>0</v>
      </c>
      <c r="BJ80" s="17"/>
      <c r="BK80" s="6"/>
      <c r="BL80" s="23">
        <f t="shared" si="128"/>
        <v>0</v>
      </c>
    </row>
    <row r="81" spans="1:64" ht="15">
      <c r="A81" s="32" t="s">
        <v>131</v>
      </c>
      <c r="B81" s="64">
        <f t="shared" si="107"/>
        <v>0</v>
      </c>
      <c r="C81" s="64">
        <f t="shared" si="108"/>
        <v>0</v>
      </c>
      <c r="D81" s="55">
        <v>0</v>
      </c>
      <c r="E81" s="17"/>
      <c r="F81" s="6"/>
      <c r="G81" s="23">
        <f t="shared" si="109"/>
        <v>0</v>
      </c>
      <c r="H81" s="17"/>
      <c r="I81" s="6"/>
      <c r="J81" s="23">
        <f t="shared" si="110"/>
        <v>0</v>
      </c>
      <c r="K81" s="17"/>
      <c r="L81" s="6"/>
      <c r="M81" s="23">
        <f t="shared" si="111"/>
        <v>0</v>
      </c>
      <c r="N81" s="17"/>
      <c r="O81" s="6"/>
      <c r="P81" s="23">
        <f t="shared" si="112"/>
        <v>0</v>
      </c>
      <c r="Q81" s="17"/>
      <c r="R81" s="6"/>
      <c r="S81" s="23">
        <f t="shared" si="113"/>
        <v>0</v>
      </c>
      <c r="T81" s="17"/>
      <c r="U81" s="6"/>
      <c r="V81" s="23">
        <f t="shared" si="114"/>
        <v>0</v>
      </c>
      <c r="W81" s="17"/>
      <c r="X81" s="6"/>
      <c r="Y81" s="23">
        <f t="shared" si="115"/>
        <v>0</v>
      </c>
      <c r="Z81" s="17"/>
      <c r="AA81" s="6"/>
      <c r="AB81" s="23">
        <f t="shared" si="116"/>
        <v>0</v>
      </c>
      <c r="AC81" s="17"/>
      <c r="AD81" s="6"/>
      <c r="AE81" s="23">
        <f t="shared" si="117"/>
        <v>0</v>
      </c>
      <c r="AF81" s="17"/>
      <c r="AG81" s="6"/>
      <c r="AH81" s="23">
        <f t="shared" si="118"/>
        <v>0</v>
      </c>
      <c r="AI81" s="17"/>
      <c r="AJ81" s="6"/>
      <c r="AK81" s="23">
        <f t="shared" si="119"/>
        <v>0</v>
      </c>
      <c r="AL81" s="17"/>
      <c r="AM81" s="6"/>
      <c r="AN81" s="23">
        <f t="shared" si="120"/>
        <v>0</v>
      </c>
      <c r="AO81" s="17"/>
      <c r="AP81" s="6"/>
      <c r="AQ81" s="23">
        <f t="shared" si="121"/>
        <v>0</v>
      </c>
      <c r="AR81" s="17"/>
      <c r="AS81" s="6"/>
      <c r="AT81" s="23">
        <f t="shared" si="122"/>
        <v>0</v>
      </c>
      <c r="AU81" s="17"/>
      <c r="AV81" s="6"/>
      <c r="AW81" s="23">
        <f t="shared" si="123"/>
        <v>0</v>
      </c>
      <c r="AX81" s="17"/>
      <c r="AY81" s="6"/>
      <c r="AZ81" s="23">
        <f t="shared" si="124"/>
        <v>0</v>
      </c>
      <c r="BA81" s="17"/>
      <c r="BB81" s="6"/>
      <c r="BC81" s="23">
        <f t="shared" si="125"/>
        <v>0</v>
      </c>
      <c r="BD81" s="17"/>
      <c r="BE81" s="6"/>
      <c r="BF81" s="23">
        <f t="shared" si="126"/>
        <v>0</v>
      </c>
      <c r="BG81" s="17"/>
      <c r="BH81" s="6"/>
      <c r="BI81" s="23">
        <f t="shared" si="127"/>
        <v>0</v>
      </c>
      <c r="BJ81" s="17"/>
      <c r="BK81" s="6"/>
      <c r="BL81" s="23">
        <f t="shared" si="128"/>
        <v>0</v>
      </c>
    </row>
    <row r="82" spans="1:64" ht="15">
      <c r="A82" s="32" t="s">
        <v>132</v>
      </c>
      <c r="B82" s="64">
        <f t="shared" si="107"/>
        <v>0</v>
      </c>
      <c r="C82" s="64">
        <f t="shared" si="108"/>
        <v>0</v>
      </c>
      <c r="D82" s="55">
        <v>0</v>
      </c>
      <c r="E82" s="17"/>
      <c r="F82" s="6"/>
      <c r="G82" s="23">
        <f t="shared" si="109"/>
        <v>0</v>
      </c>
      <c r="H82" s="17"/>
      <c r="I82" s="6"/>
      <c r="J82" s="23">
        <f t="shared" si="110"/>
        <v>0</v>
      </c>
      <c r="K82" s="17"/>
      <c r="L82" s="6"/>
      <c r="M82" s="23">
        <f t="shared" si="111"/>
        <v>0</v>
      </c>
      <c r="N82" s="17"/>
      <c r="O82" s="6"/>
      <c r="P82" s="23">
        <f t="shared" si="112"/>
        <v>0</v>
      </c>
      <c r="Q82" s="17"/>
      <c r="R82" s="6"/>
      <c r="S82" s="23">
        <f t="shared" si="113"/>
        <v>0</v>
      </c>
      <c r="T82" s="17"/>
      <c r="U82" s="6"/>
      <c r="V82" s="23">
        <f t="shared" si="114"/>
        <v>0</v>
      </c>
      <c r="W82" s="17"/>
      <c r="X82" s="6"/>
      <c r="Y82" s="23">
        <f t="shared" si="115"/>
        <v>0</v>
      </c>
      <c r="Z82" s="17"/>
      <c r="AA82" s="6"/>
      <c r="AB82" s="23">
        <f t="shared" si="116"/>
        <v>0</v>
      </c>
      <c r="AC82" s="17"/>
      <c r="AD82" s="6"/>
      <c r="AE82" s="23">
        <f t="shared" si="117"/>
        <v>0</v>
      </c>
      <c r="AF82" s="17"/>
      <c r="AG82" s="6"/>
      <c r="AH82" s="23">
        <f t="shared" si="118"/>
        <v>0</v>
      </c>
      <c r="AI82" s="17"/>
      <c r="AJ82" s="6"/>
      <c r="AK82" s="23">
        <f t="shared" si="119"/>
        <v>0</v>
      </c>
      <c r="AL82" s="17"/>
      <c r="AM82" s="6"/>
      <c r="AN82" s="23">
        <f t="shared" si="120"/>
        <v>0</v>
      </c>
      <c r="AO82" s="17"/>
      <c r="AP82" s="6"/>
      <c r="AQ82" s="23">
        <f t="shared" si="121"/>
        <v>0</v>
      </c>
      <c r="AR82" s="17"/>
      <c r="AS82" s="6"/>
      <c r="AT82" s="23">
        <f t="shared" si="122"/>
        <v>0</v>
      </c>
      <c r="AU82" s="17"/>
      <c r="AV82" s="6"/>
      <c r="AW82" s="23">
        <f t="shared" si="123"/>
        <v>0</v>
      </c>
      <c r="AX82" s="17"/>
      <c r="AY82" s="6"/>
      <c r="AZ82" s="23">
        <f t="shared" si="124"/>
        <v>0</v>
      </c>
      <c r="BA82" s="17"/>
      <c r="BB82" s="6"/>
      <c r="BC82" s="23">
        <f t="shared" si="125"/>
        <v>0</v>
      </c>
      <c r="BD82" s="17"/>
      <c r="BE82" s="6"/>
      <c r="BF82" s="23">
        <f t="shared" si="126"/>
        <v>0</v>
      </c>
      <c r="BG82" s="17"/>
      <c r="BH82" s="6"/>
      <c r="BI82" s="23">
        <f t="shared" si="127"/>
        <v>0</v>
      </c>
      <c r="BJ82" s="17"/>
      <c r="BK82" s="6"/>
      <c r="BL82" s="23">
        <f t="shared" si="128"/>
        <v>0</v>
      </c>
    </row>
    <row r="83" spans="1:64" ht="15">
      <c r="A83" s="32" t="s">
        <v>129</v>
      </c>
      <c r="B83" s="64">
        <f t="shared" si="107"/>
        <v>0</v>
      </c>
      <c r="C83" s="64">
        <f t="shared" si="108"/>
        <v>0</v>
      </c>
      <c r="D83" s="55">
        <v>0</v>
      </c>
      <c r="E83" s="17"/>
      <c r="F83" s="6"/>
      <c r="G83" s="23">
        <f t="shared" si="109"/>
        <v>0</v>
      </c>
      <c r="H83" s="17"/>
      <c r="I83" s="6"/>
      <c r="J83" s="23">
        <f t="shared" si="110"/>
        <v>0</v>
      </c>
      <c r="K83" s="17"/>
      <c r="L83" s="6"/>
      <c r="M83" s="23">
        <f t="shared" si="111"/>
        <v>0</v>
      </c>
      <c r="N83" s="17"/>
      <c r="O83" s="6"/>
      <c r="P83" s="23">
        <f t="shared" si="112"/>
        <v>0</v>
      </c>
      <c r="Q83" s="17"/>
      <c r="R83" s="6"/>
      <c r="S83" s="23">
        <f t="shared" si="113"/>
        <v>0</v>
      </c>
      <c r="T83" s="17"/>
      <c r="U83" s="6"/>
      <c r="V83" s="23">
        <f t="shared" si="114"/>
        <v>0</v>
      </c>
      <c r="W83" s="17"/>
      <c r="X83" s="6"/>
      <c r="Y83" s="23">
        <f t="shared" si="115"/>
        <v>0</v>
      </c>
      <c r="Z83" s="17"/>
      <c r="AA83" s="6"/>
      <c r="AB83" s="23">
        <f t="shared" si="116"/>
        <v>0</v>
      </c>
      <c r="AC83" s="17"/>
      <c r="AD83" s="6"/>
      <c r="AE83" s="23">
        <f t="shared" si="117"/>
        <v>0</v>
      </c>
      <c r="AF83" s="17"/>
      <c r="AG83" s="6"/>
      <c r="AH83" s="23">
        <f t="shared" si="118"/>
        <v>0</v>
      </c>
      <c r="AI83" s="17"/>
      <c r="AJ83" s="6"/>
      <c r="AK83" s="23">
        <f t="shared" si="119"/>
        <v>0</v>
      </c>
      <c r="AL83" s="17"/>
      <c r="AM83" s="6"/>
      <c r="AN83" s="23">
        <f t="shared" si="120"/>
        <v>0</v>
      </c>
      <c r="AO83" s="17"/>
      <c r="AP83" s="6"/>
      <c r="AQ83" s="23">
        <f t="shared" si="121"/>
        <v>0</v>
      </c>
      <c r="AR83" s="17"/>
      <c r="AS83" s="6"/>
      <c r="AT83" s="23">
        <f t="shared" si="122"/>
        <v>0</v>
      </c>
      <c r="AU83" s="17"/>
      <c r="AV83" s="6"/>
      <c r="AW83" s="23">
        <f t="shared" si="123"/>
        <v>0</v>
      </c>
      <c r="AX83" s="17"/>
      <c r="AY83" s="6"/>
      <c r="AZ83" s="23">
        <f t="shared" si="124"/>
        <v>0</v>
      </c>
      <c r="BA83" s="17"/>
      <c r="BB83" s="6"/>
      <c r="BC83" s="23">
        <f t="shared" si="125"/>
        <v>0</v>
      </c>
      <c r="BD83" s="17"/>
      <c r="BE83" s="6"/>
      <c r="BF83" s="23">
        <f t="shared" si="126"/>
        <v>0</v>
      </c>
      <c r="BG83" s="17"/>
      <c r="BH83" s="6"/>
      <c r="BI83" s="23">
        <f t="shared" si="127"/>
        <v>0</v>
      </c>
      <c r="BJ83" s="17"/>
      <c r="BK83" s="6"/>
      <c r="BL83" s="23">
        <f t="shared" si="128"/>
        <v>0</v>
      </c>
    </row>
    <row r="84" spans="1:64" ht="15">
      <c r="A84" s="32" t="s">
        <v>130</v>
      </c>
      <c r="B84" s="64">
        <f t="shared" si="107"/>
        <v>0</v>
      </c>
      <c r="C84" s="64">
        <f t="shared" si="108"/>
        <v>0</v>
      </c>
      <c r="D84" s="55">
        <v>0</v>
      </c>
      <c r="E84" s="17"/>
      <c r="F84" s="6"/>
      <c r="G84" s="23">
        <f t="shared" si="109"/>
        <v>0</v>
      </c>
      <c r="H84" s="17"/>
      <c r="I84" s="6"/>
      <c r="J84" s="23">
        <f t="shared" si="110"/>
        <v>0</v>
      </c>
      <c r="K84" s="17"/>
      <c r="L84" s="6"/>
      <c r="M84" s="23">
        <f t="shared" si="111"/>
        <v>0</v>
      </c>
      <c r="N84" s="17"/>
      <c r="O84" s="6"/>
      <c r="P84" s="23">
        <f t="shared" si="112"/>
        <v>0</v>
      </c>
      <c r="Q84" s="17"/>
      <c r="R84" s="6"/>
      <c r="S84" s="23">
        <f t="shared" si="113"/>
        <v>0</v>
      </c>
      <c r="T84" s="17"/>
      <c r="U84" s="6"/>
      <c r="V84" s="23">
        <f t="shared" si="114"/>
        <v>0</v>
      </c>
      <c r="W84" s="17"/>
      <c r="X84" s="6"/>
      <c r="Y84" s="23">
        <f t="shared" si="115"/>
        <v>0</v>
      </c>
      <c r="Z84" s="17"/>
      <c r="AA84" s="6"/>
      <c r="AB84" s="23">
        <f t="shared" si="116"/>
        <v>0</v>
      </c>
      <c r="AC84" s="17"/>
      <c r="AD84" s="6"/>
      <c r="AE84" s="23">
        <f t="shared" si="117"/>
        <v>0</v>
      </c>
      <c r="AF84" s="17"/>
      <c r="AG84" s="6"/>
      <c r="AH84" s="23">
        <f t="shared" si="118"/>
        <v>0</v>
      </c>
      <c r="AI84" s="17"/>
      <c r="AJ84" s="6"/>
      <c r="AK84" s="23">
        <f t="shared" si="119"/>
        <v>0</v>
      </c>
      <c r="AL84" s="17"/>
      <c r="AM84" s="6"/>
      <c r="AN84" s="23">
        <f t="shared" si="120"/>
        <v>0</v>
      </c>
      <c r="AO84" s="17"/>
      <c r="AP84" s="6"/>
      <c r="AQ84" s="23">
        <f t="shared" si="121"/>
        <v>0</v>
      </c>
      <c r="AR84" s="17"/>
      <c r="AS84" s="6"/>
      <c r="AT84" s="23">
        <f t="shared" si="122"/>
        <v>0</v>
      </c>
      <c r="AU84" s="17"/>
      <c r="AV84" s="6"/>
      <c r="AW84" s="23">
        <f t="shared" si="123"/>
        <v>0</v>
      </c>
      <c r="AX84" s="17"/>
      <c r="AY84" s="6"/>
      <c r="AZ84" s="23">
        <f t="shared" si="124"/>
        <v>0</v>
      </c>
      <c r="BA84" s="17"/>
      <c r="BB84" s="6"/>
      <c r="BC84" s="23">
        <f t="shared" si="125"/>
        <v>0</v>
      </c>
      <c r="BD84" s="17"/>
      <c r="BE84" s="6"/>
      <c r="BF84" s="23">
        <f t="shared" si="126"/>
        <v>0</v>
      </c>
      <c r="BG84" s="17"/>
      <c r="BH84" s="6"/>
      <c r="BI84" s="23">
        <f t="shared" si="127"/>
        <v>0</v>
      </c>
      <c r="BJ84" s="17"/>
      <c r="BK84" s="6"/>
      <c r="BL84" s="23">
        <f t="shared" si="128"/>
        <v>0</v>
      </c>
    </row>
    <row r="85" spans="1:64" ht="15">
      <c r="A85" s="22" t="s">
        <v>179</v>
      </c>
      <c r="B85" s="65"/>
      <c r="C85" s="65"/>
      <c r="D85" s="54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19"/>
      <c r="AY85" s="20"/>
      <c r="AZ85" s="21"/>
      <c r="BA85" s="19"/>
      <c r="BB85" s="20"/>
      <c r="BC85" s="21"/>
      <c r="BD85" s="19"/>
      <c r="BE85" s="20"/>
      <c r="BF85" s="21"/>
      <c r="BG85" s="19"/>
      <c r="BH85" s="20"/>
      <c r="BI85" s="21"/>
      <c r="BJ85" s="19"/>
      <c r="BK85" s="20"/>
      <c r="BL85" s="21"/>
    </row>
    <row r="86" spans="1:64" ht="15">
      <c r="A86" s="32" t="s">
        <v>39</v>
      </c>
      <c r="B86" s="64">
        <f>SUM(D86,E86:F86,H86:I86,K86:L86,N86:O86,Q86:R86,T86:U86,W86:X86,Z86:AA86,AC86:AD86,AF86:AG86,AI86:AJ86,AL86:AM86,AO86:AP86,AR86:AS86,AU86:AV86,AX86:AY86,BA86:BB86,BD86:BE86,BG86:BH86,BJ86:BK86)</f>
        <v>0</v>
      </c>
      <c r="C86" s="64">
        <f>INDEX(Feature_Values,ROW(),4+$C$2*3)</f>
        <v>0</v>
      </c>
      <c r="D86" s="55">
        <v>0</v>
      </c>
      <c r="E86" s="17"/>
      <c r="F86" s="6"/>
      <c r="G86" s="23">
        <f>D86+SUM(E86:F86)</f>
        <v>0</v>
      </c>
      <c r="H86" s="17"/>
      <c r="I86" s="6"/>
      <c r="J86" s="23">
        <f>G86+SUM(H86:I86)</f>
        <v>0</v>
      </c>
      <c r="K86" s="17"/>
      <c r="L86" s="6"/>
      <c r="M86" s="23">
        <f>J86+SUM(K86:L86)</f>
        <v>0</v>
      </c>
      <c r="N86" s="17"/>
      <c r="O86" s="6"/>
      <c r="P86" s="23">
        <f>M86+SUM(N86:O86)</f>
        <v>0</v>
      </c>
      <c r="Q86" s="17"/>
      <c r="R86" s="6"/>
      <c r="S86" s="23">
        <f>P86+SUM(Q86:R86)</f>
        <v>0</v>
      </c>
      <c r="T86" s="17"/>
      <c r="U86" s="6"/>
      <c r="V86" s="23">
        <f>S86+SUM(T86:U86)</f>
        <v>0</v>
      </c>
      <c r="W86" s="17"/>
      <c r="X86" s="6"/>
      <c r="Y86" s="23">
        <f>V86+SUM(W86:X86)</f>
        <v>0</v>
      </c>
      <c r="Z86" s="17"/>
      <c r="AA86" s="6"/>
      <c r="AB86" s="23">
        <f>Y86+SUM(Z86:AA86)</f>
        <v>0</v>
      </c>
      <c r="AC86" s="17"/>
      <c r="AD86" s="6"/>
      <c r="AE86" s="23">
        <f>AB86+SUM(AC86:AD86)</f>
        <v>0</v>
      </c>
      <c r="AF86" s="17"/>
      <c r="AG86" s="6"/>
      <c r="AH86" s="23">
        <f>AE86+SUM(AF86:AG86)</f>
        <v>0</v>
      </c>
      <c r="AI86" s="17"/>
      <c r="AJ86" s="6"/>
      <c r="AK86" s="23">
        <f>AH86+SUM(AI86:AJ86)</f>
        <v>0</v>
      </c>
      <c r="AL86" s="17"/>
      <c r="AM86" s="6"/>
      <c r="AN86" s="23">
        <f>AK86+SUM(AL86:AM86)</f>
        <v>0</v>
      </c>
      <c r="AO86" s="17"/>
      <c r="AP86" s="6"/>
      <c r="AQ86" s="23">
        <f>AN86+SUM(AO86:AP86)</f>
        <v>0</v>
      </c>
      <c r="AR86" s="17"/>
      <c r="AS86" s="6"/>
      <c r="AT86" s="23">
        <f>AQ86+SUM(AR86:AS86)</f>
        <v>0</v>
      </c>
      <c r="AU86" s="17"/>
      <c r="AV86" s="6"/>
      <c r="AW86" s="23">
        <f>AT86+SUM(AU86:AV86)</f>
        <v>0</v>
      </c>
      <c r="AX86" s="17"/>
      <c r="AY86" s="6"/>
      <c r="AZ86" s="23">
        <f>AW86+SUM(AX86:AY86)</f>
        <v>0</v>
      </c>
      <c r="BA86" s="17"/>
      <c r="BB86" s="6"/>
      <c r="BC86" s="23">
        <f>AZ86+SUM(BA86:BB86)</f>
        <v>0</v>
      </c>
      <c r="BD86" s="17"/>
      <c r="BE86" s="6"/>
      <c r="BF86" s="23">
        <f>BC86+SUM(BD86:BE86)</f>
        <v>0</v>
      </c>
      <c r="BG86" s="17"/>
      <c r="BH86" s="6"/>
      <c r="BI86" s="23">
        <f>BF86+SUM(BG86:BH86)</f>
        <v>0</v>
      </c>
      <c r="BJ86" s="17"/>
      <c r="BK86" s="6"/>
      <c r="BL86" s="23">
        <f>BI86+SUM(BJ86:BK86)</f>
        <v>0</v>
      </c>
    </row>
    <row r="87" spans="1:64" ht="15">
      <c r="A87" s="32" t="s">
        <v>48</v>
      </c>
      <c r="B87" s="64">
        <f>SUM(D87,E87:F87,H87:I87,K87:L87,N87:O87,Q87:R87,T87:U87,W87:X87,Z87:AA87,AC87:AD87,AF87:AG87,AI87:AJ87,AL87:AM87,AO87:AP87,AR87:AS87,AU87:AV87,AX87:AY87,BA87:BB87,BD87:BE87,BG87:BH87,BJ87:BK87)</f>
        <v>0</v>
      </c>
      <c r="C87" s="64">
        <f>INDEX(Feature_Values,ROW(),4+$C$2*3)</f>
        <v>0</v>
      </c>
      <c r="D87" s="55">
        <v>0</v>
      </c>
      <c r="E87" s="17"/>
      <c r="F87" s="6"/>
      <c r="G87" s="23">
        <f>D87+SUM(E87:F87)</f>
        <v>0</v>
      </c>
      <c r="H87" s="17"/>
      <c r="I87" s="6"/>
      <c r="J87" s="23">
        <f>G87+SUM(H87:I87)</f>
        <v>0</v>
      </c>
      <c r="K87" s="17"/>
      <c r="L87" s="6"/>
      <c r="M87" s="23">
        <f>J87+SUM(K87:L87)</f>
        <v>0</v>
      </c>
      <c r="N87" s="17"/>
      <c r="O87" s="6"/>
      <c r="P87" s="23">
        <f>M87+SUM(N87:O87)</f>
        <v>0</v>
      </c>
      <c r="Q87" s="17"/>
      <c r="R87" s="6"/>
      <c r="S87" s="23">
        <f>P87+SUM(Q87:R87)</f>
        <v>0</v>
      </c>
      <c r="T87" s="17"/>
      <c r="U87" s="6"/>
      <c r="V87" s="23">
        <f>S87+SUM(T87:U87)</f>
        <v>0</v>
      </c>
      <c r="W87" s="17"/>
      <c r="X87" s="6"/>
      <c r="Y87" s="23">
        <f>V87+SUM(W87:X87)</f>
        <v>0</v>
      </c>
      <c r="Z87" s="17"/>
      <c r="AA87" s="6"/>
      <c r="AB87" s="23">
        <f>Y87+SUM(Z87:AA87)</f>
        <v>0</v>
      </c>
      <c r="AC87" s="17"/>
      <c r="AD87" s="6"/>
      <c r="AE87" s="23">
        <f>AB87+SUM(AC87:AD87)</f>
        <v>0</v>
      </c>
      <c r="AF87" s="17"/>
      <c r="AG87" s="6"/>
      <c r="AH87" s="23">
        <f>AE87+SUM(AF87:AG87)</f>
        <v>0</v>
      </c>
      <c r="AI87" s="17"/>
      <c r="AJ87" s="6"/>
      <c r="AK87" s="23">
        <f>AH87+SUM(AI87:AJ87)</f>
        <v>0</v>
      </c>
      <c r="AL87" s="17"/>
      <c r="AM87" s="6"/>
      <c r="AN87" s="23">
        <f>AK87+SUM(AL87:AM87)</f>
        <v>0</v>
      </c>
      <c r="AO87" s="17"/>
      <c r="AP87" s="6"/>
      <c r="AQ87" s="23">
        <f>AN87+SUM(AO87:AP87)</f>
        <v>0</v>
      </c>
      <c r="AR87" s="17"/>
      <c r="AS87" s="6"/>
      <c r="AT87" s="23">
        <f>AQ87+SUM(AR87:AS87)</f>
        <v>0</v>
      </c>
      <c r="AU87" s="17"/>
      <c r="AV87" s="6"/>
      <c r="AW87" s="23">
        <f>AT87+SUM(AU87:AV87)</f>
        <v>0</v>
      </c>
      <c r="AX87" s="17"/>
      <c r="AY87" s="6"/>
      <c r="AZ87" s="23">
        <f>AW87+SUM(AX87:AY87)</f>
        <v>0</v>
      </c>
      <c r="BA87" s="17"/>
      <c r="BB87" s="6"/>
      <c r="BC87" s="23">
        <f>AZ87+SUM(BA87:BB87)</f>
        <v>0</v>
      </c>
      <c r="BD87" s="17"/>
      <c r="BE87" s="6"/>
      <c r="BF87" s="23">
        <f>BC87+SUM(BD87:BE87)</f>
        <v>0</v>
      </c>
      <c r="BG87" s="17"/>
      <c r="BH87" s="6"/>
      <c r="BI87" s="23">
        <f>BF87+SUM(BG87:BH87)</f>
        <v>0</v>
      </c>
      <c r="BJ87" s="17"/>
      <c r="BK87" s="6"/>
      <c r="BL87" s="23">
        <f>BI87+SUM(BJ87:BK87)</f>
        <v>0</v>
      </c>
    </row>
    <row r="88" spans="1:64" ht="15">
      <c r="A88" s="22" t="s">
        <v>63</v>
      </c>
      <c r="B88" s="65"/>
      <c r="C88" s="65"/>
      <c r="D88" s="54"/>
      <c r="E88" s="110" t="s">
        <v>144</v>
      </c>
      <c r="F88" s="111"/>
      <c r="G88" s="53">
        <f>VLOOKUP(VLOOKUP("Intelligence",$A$4:$BL$9,COLUMN()),Attribute_Bonus,2)</f>
        <v>0</v>
      </c>
      <c r="H88" s="110" t="s">
        <v>144</v>
      </c>
      <c r="I88" s="111"/>
      <c r="J88" s="52">
        <f>VLOOKUP(VLOOKUP("Intelligence",$A$4:$BL$9,COLUMN()),Attribute_Bonus,2)</f>
        <v>0</v>
      </c>
      <c r="K88" s="110" t="s">
        <v>144</v>
      </c>
      <c r="L88" s="111"/>
      <c r="M88" s="52">
        <f>VLOOKUP(VLOOKUP("Intelligence",$A$4:$BL$9,COLUMN()),Attribute_Bonus,2)</f>
        <v>0</v>
      </c>
      <c r="N88" s="110" t="s">
        <v>144</v>
      </c>
      <c r="O88" s="111"/>
      <c r="P88" s="52">
        <f>VLOOKUP(VLOOKUP("Intelligence",$A$4:$BL$9,COLUMN()),Attribute_Bonus,2)</f>
        <v>0</v>
      </c>
      <c r="Q88" s="110" t="s">
        <v>144</v>
      </c>
      <c r="R88" s="111"/>
      <c r="S88" s="52">
        <f>VLOOKUP(VLOOKUP("Intelligence",$A$4:$BL$9,COLUMN()),Attribute_Bonus,2)</f>
        <v>0</v>
      </c>
      <c r="T88" s="110" t="s">
        <v>144</v>
      </c>
      <c r="U88" s="111"/>
      <c r="V88" s="52">
        <f>VLOOKUP(VLOOKUP("Intelligence",$A$4:$BL$9,COLUMN()),Attribute_Bonus,2)</f>
        <v>0</v>
      </c>
      <c r="W88" s="110" t="s">
        <v>144</v>
      </c>
      <c r="X88" s="111"/>
      <c r="Y88" s="52">
        <f>VLOOKUP(VLOOKUP("Intelligence",$A$4:$BL$9,COLUMN()),Attribute_Bonus,2)</f>
        <v>0</v>
      </c>
      <c r="Z88" s="110" t="s">
        <v>144</v>
      </c>
      <c r="AA88" s="111"/>
      <c r="AB88" s="52">
        <f>VLOOKUP(VLOOKUP("Intelligence",$A$4:$BL$9,COLUMN()),Attribute_Bonus,2)</f>
        <v>0</v>
      </c>
      <c r="AC88" s="110" t="s">
        <v>144</v>
      </c>
      <c r="AD88" s="111"/>
      <c r="AE88" s="52">
        <f>VLOOKUP(VLOOKUP("Intelligence",$A$4:$BL$9,COLUMN()),Attribute_Bonus,2)</f>
        <v>0</v>
      </c>
      <c r="AF88" s="110" t="s">
        <v>144</v>
      </c>
      <c r="AG88" s="111"/>
      <c r="AH88" s="52">
        <f>VLOOKUP(VLOOKUP("Intelligence",$A$4:$BL$9,COLUMN()),Attribute_Bonus,2)</f>
        <v>0</v>
      </c>
      <c r="AI88" s="110" t="s">
        <v>144</v>
      </c>
      <c r="AJ88" s="111"/>
      <c r="AK88" s="52">
        <f>VLOOKUP(VLOOKUP("Intelligence",$A$4:$BL$9,COLUMN()),Attribute_Bonus,2)</f>
        <v>0</v>
      </c>
      <c r="AL88" s="110" t="s">
        <v>144</v>
      </c>
      <c r="AM88" s="111"/>
      <c r="AN88" s="52">
        <f>VLOOKUP(VLOOKUP("Intelligence",$A$4:$BL$9,COLUMN()),Attribute_Bonus,2)</f>
        <v>0</v>
      </c>
      <c r="AO88" s="110" t="s">
        <v>144</v>
      </c>
      <c r="AP88" s="111"/>
      <c r="AQ88" s="52">
        <f>VLOOKUP(VLOOKUP("Intelligence",$A$4:$BL$9,COLUMN()),Attribute_Bonus,2)</f>
        <v>0</v>
      </c>
      <c r="AR88" s="110" t="s">
        <v>144</v>
      </c>
      <c r="AS88" s="111"/>
      <c r="AT88" s="52">
        <f>VLOOKUP(VLOOKUP("Intelligence",$A$4:$BL$9,COLUMN()),Attribute_Bonus,2)</f>
        <v>0</v>
      </c>
      <c r="AU88" s="110" t="s">
        <v>144</v>
      </c>
      <c r="AV88" s="111"/>
      <c r="AW88" s="52">
        <f>VLOOKUP(VLOOKUP("Intelligence",$A$4:$BL$9,COLUMN()),Attribute_Bonus,2)</f>
        <v>0</v>
      </c>
      <c r="AX88" s="110" t="s">
        <v>144</v>
      </c>
      <c r="AY88" s="111"/>
      <c r="AZ88" s="52">
        <f>VLOOKUP(VLOOKUP("Intelligence",$A$4:$BL$9,COLUMN()),Attribute_Bonus,2)</f>
        <v>0</v>
      </c>
      <c r="BA88" s="110" t="s">
        <v>144</v>
      </c>
      <c r="BB88" s="111"/>
      <c r="BC88" s="52">
        <f>VLOOKUP(VLOOKUP("Intelligence",$A$4:$BL$9,COLUMN()),Attribute_Bonus,2)</f>
        <v>0</v>
      </c>
      <c r="BD88" s="110" t="s">
        <v>144</v>
      </c>
      <c r="BE88" s="111"/>
      <c r="BF88" s="52">
        <f>VLOOKUP(VLOOKUP("Intelligence",$A$4:$BL$9,COLUMN()),Attribute_Bonus,2)</f>
        <v>0</v>
      </c>
      <c r="BG88" s="110" t="s">
        <v>144</v>
      </c>
      <c r="BH88" s="111"/>
      <c r="BI88" s="52">
        <f>VLOOKUP(VLOOKUP("Intelligence",$A$4:$BL$9,COLUMN()),Attribute_Bonus,2)</f>
        <v>0</v>
      </c>
      <c r="BJ88" s="110" t="s">
        <v>144</v>
      </c>
      <c r="BK88" s="111"/>
      <c r="BL88" s="53">
        <f>VLOOKUP(VLOOKUP("Intelligence",$A$4:$BL$9,COLUMN()),Attribute_Bonus,2)</f>
        <v>0</v>
      </c>
    </row>
    <row r="89" spans="1:64" ht="15">
      <c r="A89" s="32" t="s">
        <v>170</v>
      </c>
      <c r="B89" s="64">
        <f>SUM(D89,E89:F89,H89:I89,K89:L89,N89:O89,Q89:R89,T89:U89,W89:X89,Z89:AA89,AC89:AD89,AF89:AG89,AI89:AJ89,AL89:AM89,AO89:AP89,AR89:AS89,AU89:AV89,AX89:AY89,BA89:BB89,BD89:BE89,BG89:BH89,BJ89:BK89)</f>
        <v>0</v>
      </c>
      <c r="C89" s="64">
        <f aca="true" t="shared" si="129" ref="C89:C121">INDEX(Feature_Values,ROW(),4+$C$2*3)</f>
        <v>0</v>
      </c>
      <c r="D89" s="55">
        <v>0</v>
      </c>
      <c r="E89" s="17"/>
      <c r="F89" s="6"/>
      <c r="G89" s="23">
        <f>D89+SUM(E89:F89)</f>
        <v>0</v>
      </c>
      <c r="H89" s="17"/>
      <c r="I89" s="6"/>
      <c r="J89" s="23">
        <f>G89+SUM(H89:I89)</f>
        <v>0</v>
      </c>
      <c r="K89" s="17"/>
      <c r="L89" s="6"/>
      <c r="M89" s="23">
        <f>J89+SUM(K89:L89)</f>
        <v>0</v>
      </c>
      <c r="N89" s="17"/>
      <c r="O89" s="6"/>
      <c r="P89" s="23">
        <f>M89+SUM(N89:O89)</f>
        <v>0</v>
      </c>
      <c r="Q89" s="17"/>
      <c r="R89" s="6"/>
      <c r="S89" s="23">
        <f>P89+SUM(Q89:R89)</f>
        <v>0</v>
      </c>
      <c r="T89" s="17"/>
      <c r="U89" s="6"/>
      <c r="V89" s="23">
        <f>S89+SUM(T89:U89)</f>
        <v>0</v>
      </c>
      <c r="W89" s="17"/>
      <c r="X89" s="6"/>
      <c r="Y89" s="23">
        <f>V89+SUM(W89:X89)</f>
        <v>0</v>
      </c>
      <c r="Z89" s="17"/>
      <c r="AA89" s="6"/>
      <c r="AB89" s="23">
        <f>Y89+SUM(Z89:AA89)</f>
        <v>0</v>
      </c>
      <c r="AC89" s="17"/>
      <c r="AD89" s="6"/>
      <c r="AE89" s="23">
        <f>AB89+SUM(AC89:AD89)</f>
        <v>0</v>
      </c>
      <c r="AF89" s="17"/>
      <c r="AG89" s="6"/>
      <c r="AH89" s="23">
        <f>AE89+SUM(AF89:AG89)</f>
        <v>0</v>
      </c>
      <c r="AI89" s="17"/>
      <c r="AJ89" s="6"/>
      <c r="AK89" s="23">
        <f>AH89+SUM(AI89:AJ89)</f>
        <v>0</v>
      </c>
      <c r="AL89" s="17"/>
      <c r="AM89" s="6"/>
      <c r="AN89" s="23">
        <f>AK89+SUM(AL89:AM89)</f>
        <v>0</v>
      </c>
      <c r="AO89" s="17"/>
      <c r="AP89" s="6"/>
      <c r="AQ89" s="23">
        <f>AN89+SUM(AO89:AP89)</f>
        <v>0</v>
      </c>
      <c r="AR89" s="17"/>
      <c r="AS89" s="6"/>
      <c r="AT89" s="23">
        <f>AQ89+SUM(AR89:AS89)</f>
        <v>0</v>
      </c>
      <c r="AU89" s="17"/>
      <c r="AV89" s="6"/>
      <c r="AW89" s="23">
        <f>AT89+SUM(AU89:AV89)</f>
        <v>0</v>
      </c>
      <c r="AX89" s="17"/>
      <c r="AY89" s="6"/>
      <c r="AZ89" s="23">
        <f>AW89+SUM(AX89:AY89)</f>
        <v>0</v>
      </c>
      <c r="BA89" s="17"/>
      <c r="BB89" s="6"/>
      <c r="BC89" s="23">
        <f>AZ89+SUM(BA89:BB89)</f>
        <v>0</v>
      </c>
      <c r="BD89" s="17"/>
      <c r="BE89" s="6"/>
      <c r="BF89" s="23">
        <f>BC89+SUM(BD89:BE89)</f>
        <v>0</v>
      </c>
      <c r="BG89" s="17"/>
      <c r="BH89" s="6"/>
      <c r="BI89" s="23">
        <f>BF89+SUM(BG89:BH89)</f>
        <v>0</v>
      </c>
      <c r="BJ89" s="17"/>
      <c r="BK89" s="6"/>
      <c r="BL89" s="23">
        <f>BI89+SUM(BJ89:BK89)</f>
        <v>0</v>
      </c>
    </row>
    <row r="90" spans="1:64" ht="15">
      <c r="A90" s="32" t="s">
        <v>200</v>
      </c>
      <c r="B90" s="64">
        <f>SUM(D90,E90:F90,H90:I90,K90:L90,N90:O90,Q90:R90,T90:U90,W90:X90,Z90:AA90,AC90:AD90,AF90:AG90,AI90:AJ90,AL90:AM90,AO90:AP90,AR90:AS90,AU90:AV90,AX90:AY90,BA90:BB90,BD90:BE90,BG90:BH90,BJ90:BK90)</f>
        <v>0</v>
      </c>
      <c r="C90" s="64">
        <f t="shared" si="129"/>
        <v>0</v>
      </c>
      <c r="D90" s="55">
        <v>0</v>
      </c>
      <c r="E90" s="17"/>
      <c r="F90" s="6"/>
      <c r="G90" s="23">
        <f>D90+SUM(E90:F90)</f>
        <v>0</v>
      </c>
      <c r="H90" s="17"/>
      <c r="I90" s="6"/>
      <c r="J90" s="23">
        <f>G90+SUM(H90:I90)</f>
        <v>0</v>
      </c>
      <c r="K90" s="17"/>
      <c r="L90" s="6"/>
      <c r="M90" s="23">
        <f>J90+SUM(K90:L90)</f>
        <v>0</v>
      </c>
      <c r="N90" s="17"/>
      <c r="O90" s="6"/>
      <c r="P90" s="23">
        <f>M90+SUM(N90:O90)</f>
        <v>0</v>
      </c>
      <c r="Q90" s="17"/>
      <c r="R90" s="6"/>
      <c r="S90" s="23">
        <f>P90+SUM(Q90:R90)</f>
        <v>0</v>
      </c>
      <c r="T90" s="17"/>
      <c r="U90" s="6"/>
      <c r="V90" s="23">
        <f>S90+SUM(T90:U90)</f>
        <v>0</v>
      </c>
      <c r="W90" s="17"/>
      <c r="X90" s="6"/>
      <c r="Y90" s="23">
        <f>V90+SUM(W90:X90)</f>
        <v>0</v>
      </c>
      <c r="Z90" s="17"/>
      <c r="AA90" s="6"/>
      <c r="AB90" s="23">
        <f>Y90+SUM(Z90:AA90)</f>
        <v>0</v>
      </c>
      <c r="AC90" s="17"/>
      <c r="AD90" s="6"/>
      <c r="AE90" s="23">
        <f>AB90+SUM(AC90:AD90)</f>
        <v>0</v>
      </c>
      <c r="AF90" s="17"/>
      <c r="AG90" s="6"/>
      <c r="AH90" s="23">
        <f>AE90+SUM(AF90:AG90)</f>
        <v>0</v>
      </c>
      <c r="AI90" s="17"/>
      <c r="AJ90" s="6"/>
      <c r="AK90" s="23">
        <f>AH90+SUM(AI90:AJ90)</f>
        <v>0</v>
      </c>
      <c r="AL90" s="17"/>
      <c r="AM90" s="6"/>
      <c r="AN90" s="23">
        <f>AK90+SUM(AL90:AM90)</f>
        <v>0</v>
      </c>
      <c r="AO90" s="17"/>
      <c r="AP90" s="6"/>
      <c r="AQ90" s="23">
        <f>AN90+SUM(AO90:AP90)</f>
        <v>0</v>
      </c>
      <c r="AR90" s="17"/>
      <c r="AS90" s="6"/>
      <c r="AT90" s="23">
        <f>AQ90+SUM(AR90:AS90)</f>
        <v>0</v>
      </c>
      <c r="AU90" s="17"/>
      <c r="AV90" s="6"/>
      <c r="AW90" s="23">
        <f>AT90+SUM(AU90:AV90)</f>
        <v>0</v>
      </c>
      <c r="AX90" s="17"/>
      <c r="AY90" s="6"/>
      <c r="AZ90" s="23">
        <f>AW90+SUM(AX90:AY90)</f>
        <v>0</v>
      </c>
      <c r="BA90" s="17"/>
      <c r="BB90" s="6"/>
      <c r="BC90" s="23">
        <f>AZ90+SUM(BA90:BB90)</f>
        <v>0</v>
      </c>
      <c r="BD90" s="17"/>
      <c r="BE90" s="6"/>
      <c r="BF90" s="23">
        <f>BC90+SUM(BD90:BE90)</f>
        <v>0</v>
      </c>
      <c r="BG90" s="17"/>
      <c r="BH90" s="6"/>
      <c r="BI90" s="23">
        <f>BF90+SUM(BG90:BH90)</f>
        <v>0</v>
      </c>
      <c r="BJ90" s="17"/>
      <c r="BK90" s="6"/>
      <c r="BL90" s="23">
        <f>BI90+SUM(BJ90:BK90)</f>
        <v>0</v>
      </c>
    </row>
    <row r="91" spans="1:64" ht="15">
      <c r="A91" s="32" t="s">
        <v>14</v>
      </c>
      <c r="B91" s="64">
        <f aca="true" t="shared" si="130" ref="B91:B121">SUM(D91,E91:F91,H91:I91,K91:L91,N91:O91,Q91:R91,T91:U91,W91:X91,Z91:AA91,AC91:AD91,AF91:AG91,AI91:AJ91,AL91:AM91,AO91:AP91,AR91:AS91,AU91:AV91,AX91:AY91,BA91:BB91,BD91:BE91,BG91:BH91,BJ91:BK91)</f>
        <v>0</v>
      </c>
      <c r="C91" s="64">
        <f t="shared" si="129"/>
        <v>0</v>
      </c>
      <c r="D91" s="55">
        <v>0</v>
      </c>
      <c r="E91" s="17"/>
      <c r="F91" s="6"/>
      <c r="G91" s="23">
        <f aca="true" t="shared" si="131" ref="G91:G121">D91+SUM(E91:F91)</f>
        <v>0</v>
      </c>
      <c r="H91" s="17"/>
      <c r="I91" s="6"/>
      <c r="J91" s="23">
        <f aca="true" t="shared" si="132" ref="J91:J121">G91+SUM(H91:I91)</f>
        <v>0</v>
      </c>
      <c r="K91" s="17"/>
      <c r="L91" s="6"/>
      <c r="M91" s="23">
        <f aca="true" t="shared" si="133" ref="M91:M121">J91+SUM(K91:L91)</f>
        <v>0</v>
      </c>
      <c r="N91" s="17"/>
      <c r="O91" s="6"/>
      <c r="P91" s="23">
        <f aca="true" t="shared" si="134" ref="P91:P121">M91+SUM(N91:O91)</f>
        <v>0</v>
      </c>
      <c r="Q91" s="17"/>
      <c r="R91" s="6"/>
      <c r="S91" s="23">
        <f aca="true" t="shared" si="135" ref="S91:S121">P91+SUM(Q91:R91)</f>
        <v>0</v>
      </c>
      <c r="T91" s="17"/>
      <c r="U91" s="6"/>
      <c r="V91" s="23">
        <f aca="true" t="shared" si="136" ref="V91:V121">S91+SUM(T91:U91)</f>
        <v>0</v>
      </c>
      <c r="W91" s="17"/>
      <c r="X91" s="6"/>
      <c r="Y91" s="23">
        <f aca="true" t="shared" si="137" ref="Y91:Y121">V91+SUM(W91:X91)</f>
        <v>0</v>
      </c>
      <c r="Z91" s="17"/>
      <c r="AA91" s="6"/>
      <c r="AB91" s="23">
        <f aca="true" t="shared" si="138" ref="AB91:AB121">Y91+SUM(Z91:AA91)</f>
        <v>0</v>
      </c>
      <c r="AC91" s="17"/>
      <c r="AD91" s="6"/>
      <c r="AE91" s="23">
        <f aca="true" t="shared" si="139" ref="AE91:AE121">AB91+SUM(AC91:AD91)</f>
        <v>0</v>
      </c>
      <c r="AF91" s="17"/>
      <c r="AG91" s="6"/>
      <c r="AH91" s="23">
        <f aca="true" t="shared" si="140" ref="AH91:AH121">AE91+SUM(AF91:AG91)</f>
        <v>0</v>
      </c>
      <c r="AI91" s="17"/>
      <c r="AJ91" s="6"/>
      <c r="AK91" s="23">
        <f aca="true" t="shared" si="141" ref="AK91:AK121">AH91+SUM(AI91:AJ91)</f>
        <v>0</v>
      </c>
      <c r="AL91" s="17"/>
      <c r="AM91" s="6"/>
      <c r="AN91" s="23">
        <f aca="true" t="shared" si="142" ref="AN91:AN121">AK91+SUM(AL91:AM91)</f>
        <v>0</v>
      </c>
      <c r="AO91" s="17"/>
      <c r="AP91" s="6"/>
      <c r="AQ91" s="23">
        <f aca="true" t="shared" si="143" ref="AQ91:AQ121">AN91+SUM(AO91:AP91)</f>
        <v>0</v>
      </c>
      <c r="AR91" s="17"/>
      <c r="AS91" s="6"/>
      <c r="AT91" s="23">
        <f aca="true" t="shared" si="144" ref="AT91:AT121">AQ91+SUM(AR91:AS91)</f>
        <v>0</v>
      </c>
      <c r="AU91" s="17"/>
      <c r="AV91" s="6"/>
      <c r="AW91" s="23">
        <f aca="true" t="shared" si="145" ref="AW91:AW121">AT91+SUM(AU91:AV91)</f>
        <v>0</v>
      </c>
      <c r="AX91" s="17"/>
      <c r="AY91" s="6"/>
      <c r="AZ91" s="23">
        <f aca="true" t="shared" si="146" ref="AZ91:AZ121">AW91+SUM(AX91:AY91)</f>
        <v>0</v>
      </c>
      <c r="BA91" s="17"/>
      <c r="BB91" s="6"/>
      <c r="BC91" s="23">
        <f aca="true" t="shared" si="147" ref="BC91:BC121">AZ91+SUM(BA91:BB91)</f>
        <v>0</v>
      </c>
      <c r="BD91" s="17"/>
      <c r="BE91" s="6"/>
      <c r="BF91" s="23">
        <f aca="true" t="shared" si="148" ref="BF91:BF121">BC91+SUM(BD91:BE91)</f>
        <v>0</v>
      </c>
      <c r="BG91" s="17"/>
      <c r="BH91" s="6"/>
      <c r="BI91" s="23">
        <f aca="true" t="shared" si="149" ref="BI91:BI121">BF91+SUM(BG91:BH91)</f>
        <v>0</v>
      </c>
      <c r="BJ91" s="17"/>
      <c r="BK91" s="6"/>
      <c r="BL91" s="23">
        <f aca="true" t="shared" si="150" ref="BL91:BL121">BI91+SUM(BJ91:BK91)</f>
        <v>0</v>
      </c>
    </row>
    <row r="92" spans="1:64" ht="15">
      <c r="A92" s="32" t="s">
        <v>171</v>
      </c>
      <c r="B92" s="64">
        <f>SUM(D92,E92:F92,H92:I92,K92:L92,N92:O92,Q92:R92,T92:U92,W92:X92,Z92:AA92,AC92:AD92,AF92:AG92,AI92:AJ92,AL92:AM92,AO92:AP92,AR92:AS92,AU92:AV92,AX92:AY92,BA92:BB92,BD92:BE92,BG92:BH92,BJ92:BK92)</f>
        <v>0</v>
      </c>
      <c r="C92" s="64">
        <f t="shared" si="129"/>
        <v>0</v>
      </c>
      <c r="D92" s="55">
        <v>0</v>
      </c>
      <c r="E92" s="17"/>
      <c r="F92" s="6"/>
      <c r="G92" s="23">
        <f>D92+SUM(E92:F92)</f>
        <v>0</v>
      </c>
      <c r="H92" s="17"/>
      <c r="I92" s="6"/>
      <c r="J92" s="23">
        <f>G92+SUM(H92:I92)</f>
        <v>0</v>
      </c>
      <c r="K92" s="17"/>
      <c r="L92" s="6"/>
      <c r="M92" s="23">
        <f>J92+SUM(K92:L92)</f>
        <v>0</v>
      </c>
      <c r="N92" s="17"/>
      <c r="O92" s="6"/>
      <c r="P92" s="23">
        <f>M92+SUM(N92:O92)</f>
        <v>0</v>
      </c>
      <c r="Q92" s="17"/>
      <c r="R92" s="6"/>
      <c r="S92" s="23">
        <f>P92+SUM(Q92:R92)</f>
        <v>0</v>
      </c>
      <c r="T92" s="17"/>
      <c r="U92" s="6"/>
      <c r="V92" s="23">
        <f>S92+SUM(T92:U92)</f>
        <v>0</v>
      </c>
      <c r="W92" s="17"/>
      <c r="X92" s="6"/>
      <c r="Y92" s="23">
        <f>V92+SUM(W92:X92)</f>
        <v>0</v>
      </c>
      <c r="Z92" s="17"/>
      <c r="AA92" s="6"/>
      <c r="AB92" s="23">
        <f>Y92+SUM(Z92:AA92)</f>
        <v>0</v>
      </c>
      <c r="AC92" s="17"/>
      <c r="AD92" s="6"/>
      <c r="AE92" s="23">
        <f>AB92+SUM(AC92:AD92)</f>
        <v>0</v>
      </c>
      <c r="AF92" s="17"/>
      <c r="AG92" s="6"/>
      <c r="AH92" s="23">
        <f>AE92+SUM(AF92:AG92)</f>
        <v>0</v>
      </c>
      <c r="AI92" s="17"/>
      <c r="AJ92" s="6"/>
      <c r="AK92" s="23">
        <f>AH92+SUM(AI92:AJ92)</f>
        <v>0</v>
      </c>
      <c r="AL92" s="17"/>
      <c r="AM92" s="6"/>
      <c r="AN92" s="23">
        <f>AK92+SUM(AL92:AM92)</f>
        <v>0</v>
      </c>
      <c r="AO92" s="17"/>
      <c r="AP92" s="6"/>
      <c r="AQ92" s="23">
        <f>AN92+SUM(AO92:AP92)</f>
        <v>0</v>
      </c>
      <c r="AR92" s="17"/>
      <c r="AS92" s="6"/>
      <c r="AT92" s="23">
        <f>AQ92+SUM(AR92:AS92)</f>
        <v>0</v>
      </c>
      <c r="AU92" s="17"/>
      <c r="AV92" s="6"/>
      <c r="AW92" s="23">
        <f>AT92+SUM(AU92:AV92)</f>
        <v>0</v>
      </c>
      <c r="AX92" s="17"/>
      <c r="AY92" s="6"/>
      <c r="AZ92" s="23">
        <f>AW92+SUM(AX92:AY92)</f>
        <v>0</v>
      </c>
      <c r="BA92" s="17"/>
      <c r="BB92" s="6"/>
      <c r="BC92" s="23">
        <f>AZ92+SUM(BA92:BB92)</f>
        <v>0</v>
      </c>
      <c r="BD92" s="17"/>
      <c r="BE92" s="6"/>
      <c r="BF92" s="23">
        <f>BC92+SUM(BD92:BE92)</f>
        <v>0</v>
      </c>
      <c r="BG92" s="17"/>
      <c r="BH92" s="6"/>
      <c r="BI92" s="23">
        <f>BF92+SUM(BG92:BH92)</f>
        <v>0</v>
      </c>
      <c r="BJ92" s="17"/>
      <c r="BK92" s="6"/>
      <c r="BL92" s="23">
        <f>BI92+SUM(BJ92:BK92)</f>
        <v>0</v>
      </c>
    </row>
    <row r="93" spans="1:64" ht="15">
      <c r="A93" s="32" t="s">
        <v>15</v>
      </c>
      <c r="B93" s="64">
        <f t="shared" si="130"/>
        <v>0</v>
      </c>
      <c r="C93" s="64">
        <f t="shared" si="129"/>
        <v>0</v>
      </c>
      <c r="D93" s="55">
        <v>0</v>
      </c>
      <c r="E93" s="17"/>
      <c r="F93" s="6"/>
      <c r="G93" s="23">
        <f t="shared" si="131"/>
        <v>0</v>
      </c>
      <c r="H93" s="17"/>
      <c r="I93" s="6"/>
      <c r="J93" s="23">
        <f t="shared" si="132"/>
        <v>0</v>
      </c>
      <c r="K93" s="17"/>
      <c r="L93" s="6"/>
      <c r="M93" s="23">
        <f t="shared" si="133"/>
        <v>0</v>
      </c>
      <c r="N93" s="17"/>
      <c r="O93" s="6"/>
      <c r="P93" s="23">
        <f t="shared" si="134"/>
        <v>0</v>
      </c>
      <c r="Q93" s="17"/>
      <c r="R93" s="6"/>
      <c r="S93" s="23">
        <f t="shared" si="135"/>
        <v>0</v>
      </c>
      <c r="T93" s="17"/>
      <c r="U93" s="6"/>
      <c r="V93" s="23">
        <f t="shared" si="136"/>
        <v>0</v>
      </c>
      <c r="W93" s="17"/>
      <c r="X93" s="6"/>
      <c r="Y93" s="23">
        <f t="shared" si="137"/>
        <v>0</v>
      </c>
      <c r="Z93" s="17"/>
      <c r="AA93" s="6"/>
      <c r="AB93" s="23">
        <f t="shared" si="138"/>
        <v>0</v>
      </c>
      <c r="AC93" s="17"/>
      <c r="AD93" s="6"/>
      <c r="AE93" s="23">
        <f t="shared" si="139"/>
        <v>0</v>
      </c>
      <c r="AF93" s="17"/>
      <c r="AG93" s="6"/>
      <c r="AH93" s="23">
        <f t="shared" si="140"/>
        <v>0</v>
      </c>
      <c r="AI93" s="17"/>
      <c r="AJ93" s="6"/>
      <c r="AK93" s="23">
        <f t="shared" si="141"/>
        <v>0</v>
      </c>
      <c r="AL93" s="17"/>
      <c r="AM93" s="6"/>
      <c r="AN93" s="23">
        <f t="shared" si="142"/>
        <v>0</v>
      </c>
      <c r="AO93" s="17"/>
      <c r="AP93" s="6"/>
      <c r="AQ93" s="23">
        <f t="shared" si="143"/>
        <v>0</v>
      </c>
      <c r="AR93" s="17"/>
      <c r="AS93" s="6"/>
      <c r="AT93" s="23">
        <f t="shared" si="144"/>
        <v>0</v>
      </c>
      <c r="AU93" s="17"/>
      <c r="AV93" s="6"/>
      <c r="AW93" s="23">
        <f t="shared" si="145"/>
        <v>0</v>
      </c>
      <c r="AX93" s="17"/>
      <c r="AY93" s="6"/>
      <c r="AZ93" s="23">
        <f t="shared" si="146"/>
        <v>0</v>
      </c>
      <c r="BA93" s="17"/>
      <c r="BB93" s="6"/>
      <c r="BC93" s="23">
        <f t="shared" si="147"/>
        <v>0</v>
      </c>
      <c r="BD93" s="17"/>
      <c r="BE93" s="6"/>
      <c r="BF93" s="23">
        <f t="shared" si="148"/>
        <v>0</v>
      </c>
      <c r="BG93" s="17"/>
      <c r="BH93" s="6"/>
      <c r="BI93" s="23">
        <f t="shared" si="149"/>
        <v>0</v>
      </c>
      <c r="BJ93" s="17"/>
      <c r="BK93" s="6"/>
      <c r="BL93" s="23">
        <f t="shared" si="150"/>
        <v>0</v>
      </c>
    </row>
    <row r="94" spans="1:64" ht="15">
      <c r="A94" s="32" t="s">
        <v>16</v>
      </c>
      <c r="B94" s="64">
        <f t="shared" si="130"/>
        <v>0</v>
      </c>
      <c r="C94" s="64">
        <f t="shared" si="129"/>
        <v>0</v>
      </c>
      <c r="D94" s="55">
        <v>0</v>
      </c>
      <c r="E94" s="17"/>
      <c r="F94" s="6"/>
      <c r="G94" s="23">
        <f t="shared" si="131"/>
        <v>0</v>
      </c>
      <c r="H94" s="17"/>
      <c r="I94" s="6"/>
      <c r="J94" s="23">
        <f t="shared" si="132"/>
        <v>0</v>
      </c>
      <c r="K94" s="17"/>
      <c r="L94" s="6"/>
      <c r="M94" s="23">
        <f t="shared" si="133"/>
        <v>0</v>
      </c>
      <c r="N94" s="17"/>
      <c r="O94" s="6"/>
      <c r="P94" s="23">
        <f t="shared" si="134"/>
        <v>0</v>
      </c>
      <c r="Q94" s="17"/>
      <c r="R94" s="6"/>
      <c r="S94" s="23">
        <f t="shared" si="135"/>
        <v>0</v>
      </c>
      <c r="T94" s="17"/>
      <c r="U94" s="6"/>
      <c r="V94" s="23">
        <f t="shared" si="136"/>
        <v>0</v>
      </c>
      <c r="W94" s="17"/>
      <c r="X94" s="6"/>
      <c r="Y94" s="23">
        <f t="shared" si="137"/>
        <v>0</v>
      </c>
      <c r="Z94" s="17"/>
      <c r="AA94" s="6"/>
      <c r="AB94" s="23">
        <f t="shared" si="138"/>
        <v>0</v>
      </c>
      <c r="AC94" s="17"/>
      <c r="AD94" s="6"/>
      <c r="AE94" s="23">
        <f t="shared" si="139"/>
        <v>0</v>
      </c>
      <c r="AF94" s="17"/>
      <c r="AG94" s="6"/>
      <c r="AH94" s="23">
        <f t="shared" si="140"/>
        <v>0</v>
      </c>
      <c r="AI94" s="17"/>
      <c r="AJ94" s="6"/>
      <c r="AK94" s="23">
        <f t="shared" si="141"/>
        <v>0</v>
      </c>
      <c r="AL94" s="17"/>
      <c r="AM94" s="6"/>
      <c r="AN94" s="23">
        <f t="shared" si="142"/>
        <v>0</v>
      </c>
      <c r="AO94" s="17"/>
      <c r="AP94" s="6"/>
      <c r="AQ94" s="23">
        <f t="shared" si="143"/>
        <v>0</v>
      </c>
      <c r="AR94" s="17"/>
      <c r="AS94" s="6"/>
      <c r="AT94" s="23">
        <f t="shared" si="144"/>
        <v>0</v>
      </c>
      <c r="AU94" s="17"/>
      <c r="AV94" s="6"/>
      <c r="AW94" s="23">
        <f t="shared" si="145"/>
        <v>0</v>
      </c>
      <c r="AX94" s="17"/>
      <c r="AY94" s="6"/>
      <c r="AZ94" s="23">
        <f t="shared" si="146"/>
        <v>0</v>
      </c>
      <c r="BA94" s="17"/>
      <c r="BB94" s="6"/>
      <c r="BC94" s="23">
        <f t="shared" si="147"/>
        <v>0</v>
      </c>
      <c r="BD94" s="17"/>
      <c r="BE94" s="6"/>
      <c r="BF94" s="23">
        <f t="shared" si="148"/>
        <v>0</v>
      </c>
      <c r="BG94" s="17"/>
      <c r="BH94" s="6"/>
      <c r="BI94" s="23">
        <f t="shared" si="149"/>
        <v>0</v>
      </c>
      <c r="BJ94" s="17"/>
      <c r="BK94" s="6"/>
      <c r="BL94" s="23">
        <f t="shared" si="150"/>
        <v>0</v>
      </c>
    </row>
    <row r="95" spans="1:64" ht="15">
      <c r="A95" s="32" t="s">
        <v>17</v>
      </c>
      <c r="B95" s="64">
        <f t="shared" si="130"/>
        <v>0</v>
      </c>
      <c r="C95" s="64">
        <f t="shared" si="129"/>
        <v>0</v>
      </c>
      <c r="D95" s="55">
        <v>0</v>
      </c>
      <c r="E95" s="17"/>
      <c r="F95" s="6"/>
      <c r="G95" s="23">
        <f t="shared" si="131"/>
        <v>0</v>
      </c>
      <c r="H95" s="17"/>
      <c r="I95" s="6"/>
      <c r="J95" s="23">
        <f t="shared" si="132"/>
        <v>0</v>
      </c>
      <c r="K95" s="17"/>
      <c r="L95" s="6"/>
      <c r="M95" s="23">
        <f t="shared" si="133"/>
        <v>0</v>
      </c>
      <c r="N95" s="17"/>
      <c r="O95" s="6"/>
      <c r="P95" s="23">
        <f t="shared" si="134"/>
        <v>0</v>
      </c>
      <c r="Q95" s="17"/>
      <c r="R95" s="6"/>
      <c r="S95" s="23">
        <f t="shared" si="135"/>
        <v>0</v>
      </c>
      <c r="T95" s="17"/>
      <c r="U95" s="6"/>
      <c r="V95" s="23">
        <f t="shared" si="136"/>
        <v>0</v>
      </c>
      <c r="W95" s="17"/>
      <c r="X95" s="6"/>
      <c r="Y95" s="23">
        <f t="shared" si="137"/>
        <v>0</v>
      </c>
      <c r="Z95" s="17"/>
      <c r="AA95" s="6"/>
      <c r="AB95" s="23">
        <f t="shared" si="138"/>
        <v>0</v>
      </c>
      <c r="AC95" s="17"/>
      <c r="AD95" s="6"/>
      <c r="AE95" s="23">
        <f t="shared" si="139"/>
        <v>0</v>
      </c>
      <c r="AF95" s="17"/>
      <c r="AG95" s="6"/>
      <c r="AH95" s="23">
        <f t="shared" si="140"/>
        <v>0</v>
      </c>
      <c r="AI95" s="17"/>
      <c r="AJ95" s="6"/>
      <c r="AK95" s="23">
        <f t="shared" si="141"/>
        <v>0</v>
      </c>
      <c r="AL95" s="17"/>
      <c r="AM95" s="6"/>
      <c r="AN95" s="23">
        <f t="shared" si="142"/>
        <v>0</v>
      </c>
      <c r="AO95" s="17"/>
      <c r="AP95" s="6"/>
      <c r="AQ95" s="23">
        <f t="shared" si="143"/>
        <v>0</v>
      </c>
      <c r="AR95" s="17"/>
      <c r="AS95" s="6"/>
      <c r="AT95" s="23">
        <f t="shared" si="144"/>
        <v>0</v>
      </c>
      <c r="AU95" s="17"/>
      <c r="AV95" s="6"/>
      <c r="AW95" s="23">
        <f t="shared" si="145"/>
        <v>0</v>
      </c>
      <c r="AX95" s="17"/>
      <c r="AY95" s="6"/>
      <c r="AZ95" s="23">
        <f t="shared" si="146"/>
        <v>0</v>
      </c>
      <c r="BA95" s="17"/>
      <c r="BB95" s="6"/>
      <c r="BC95" s="23">
        <f t="shared" si="147"/>
        <v>0</v>
      </c>
      <c r="BD95" s="17"/>
      <c r="BE95" s="6"/>
      <c r="BF95" s="23">
        <f t="shared" si="148"/>
        <v>0</v>
      </c>
      <c r="BG95" s="17"/>
      <c r="BH95" s="6"/>
      <c r="BI95" s="23">
        <f t="shared" si="149"/>
        <v>0</v>
      </c>
      <c r="BJ95" s="17"/>
      <c r="BK95" s="6"/>
      <c r="BL95" s="23">
        <f t="shared" si="150"/>
        <v>0</v>
      </c>
    </row>
    <row r="96" spans="1:64" ht="15">
      <c r="A96" s="32" t="s">
        <v>18</v>
      </c>
      <c r="B96" s="64">
        <f t="shared" si="130"/>
        <v>0</v>
      </c>
      <c r="C96" s="64">
        <f t="shared" si="129"/>
        <v>0</v>
      </c>
      <c r="D96" s="55">
        <v>0</v>
      </c>
      <c r="E96" s="17"/>
      <c r="F96" s="6"/>
      <c r="G96" s="23">
        <f t="shared" si="131"/>
        <v>0</v>
      </c>
      <c r="H96" s="17"/>
      <c r="I96" s="6"/>
      <c r="J96" s="23">
        <f t="shared" si="132"/>
        <v>0</v>
      </c>
      <c r="K96" s="17"/>
      <c r="L96" s="6"/>
      <c r="M96" s="23">
        <f t="shared" si="133"/>
        <v>0</v>
      </c>
      <c r="N96" s="17"/>
      <c r="O96" s="6"/>
      <c r="P96" s="23">
        <f t="shared" si="134"/>
        <v>0</v>
      </c>
      <c r="Q96" s="17"/>
      <c r="R96" s="6"/>
      <c r="S96" s="23">
        <f t="shared" si="135"/>
        <v>0</v>
      </c>
      <c r="T96" s="17"/>
      <c r="U96" s="6"/>
      <c r="V96" s="23">
        <f t="shared" si="136"/>
        <v>0</v>
      </c>
      <c r="W96" s="17"/>
      <c r="X96" s="6"/>
      <c r="Y96" s="23">
        <f t="shared" si="137"/>
        <v>0</v>
      </c>
      <c r="Z96" s="17"/>
      <c r="AA96" s="6"/>
      <c r="AB96" s="23">
        <f t="shared" si="138"/>
        <v>0</v>
      </c>
      <c r="AC96" s="17"/>
      <c r="AD96" s="6"/>
      <c r="AE96" s="23">
        <f t="shared" si="139"/>
        <v>0</v>
      </c>
      <c r="AF96" s="17"/>
      <c r="AG96" s="6"/>
      <c r="AH96" s="23">
        <f t="shared" si="140"/>
        <v>0</v>
      </c>
      <c r="AI96" s="17"/>
      <c r="AJ96" s="6"/>
      <c r="AK96" s="23">
        <f t="shared" si="141"/>
        <v>0</v>
      </c>
      <c r="AL96" s="17"/>
      <c r="AM96" s="6"/>
      <c r="AN96" s="23">
        <f t="shared" si="142"/>
        <v>0</v>
      </c>
      <c r="AO96" s="17"/>
      <c r="AP96" s="6"/>
      <c r="AQ96" s="23">
        <f t="shared" si="143"/>
        <v>0</v>
      </c>
      <c r="AR96" s="17"/>
      <c r="AS96" s="6"/>
      <c r="AT96" s="23">
        <f t="shared" si="144"/>
        <v>0</v>
      </c>
      <c r="AU96" s="17"/>
      <c r="AV96" s="6"/>
      <c r="AW96" s="23">
        <f t="shared" si="145"/>
        <v>0</v>
      </c>
      <c r="AX96" s="17"/>
      <c r="AY96" s="6"/>
      <c r="AZ96" s="23">
        <f t="shared" si="146"/>
        <v>0</v>
      </c>
      <c r="BA96" s="17"/>
      <c r="BB96" s="6"/>
      <c r="BC96" s="23">
        <f t="shared" si="147"/>
        <v>0</v>
      </c>
      <c r="BD96" s="17"/>
      <c r="BE96" s="6"/>
      <c r="BF96" s="23">
        <f t="shared" si="148"/>
        <v>0</v>
      </c>
      <c r="BG96" s="17"/>
      <c r="BH96" s="6"/>
      <c r="BI96" s="23">
        <f t="shared" si="149"/>
        <v>0</v>
      </c>
      <c r="BJ96" s="17"/>
      <c r="BK96" s="6"/>
      <c r="BL96" s="23">
        <f t="shared" si="150"/>
        <v>0</v>
      </c>
    </row>
    <row r="97" spans="1:64" ht="15">
      <c r="A97" s="32" t="s">
        <v>19</v>
      </c>
      <c r="B97" s="64">
        <f t="shared" si="130"/>
        <v>0</v>
      </c>
      <c r="C97" s="64">
        <f t="shared" si="129"/>
        <v>0</v>
      </c>
      <c r="D97" s="55">
        <v>0</v>
      </c>
      <c r="E97" s="17"/>
      <c r="F97" s="6"/>
      <c r="G97" s="23">
        <f t="shared" si="131"/>
        <v>0</v>
      </c>
      <c r="H97" s="17"/>
      <c r="I97" s="6"/>
      <c r="J97" s="23">
        <f t="shared" si="132"/>
        <v>0</v>
      </c>
      <c r="K97" s="17"/>
      <c r="L97" s="6"/>
      <c r="M97" s="23">
        <f t="shared" si="133"/>
        <v>0</v>
      </c>
      <c r="N97" s="17"/>
      <c r="O97" s="6"/>
      <c r="P97" s="23">
        <f t="shared" si="134"/>
        <v>0</v>
      </c>
      <c r="Q97" s="17"/>
      <c r="R97" s="6"/>
      <c r="S97" s="23">
        <f t="shared" si="135"/>
        <v>0</v>
      </c>
      <c r="T97" s="17"/>
      <c r="U97" s="6"/>
      <c r="V97" s="23">
        <f t="shared" si="136"/>
        <v>0</v>
      </c>
      <c r="W97" s="17"/>
      <c r="X97" s="6"/>
      <c r="Y97" s="23">
        <f t="shared" si="137"/>
        <v>0</v>
      </c>
      <c r="Z97" s="17"/>
      <c r="AA97" s="6"/>
      <c r="AB97" s="23">
        <f t="shared" si="138"/>
        <v>0</v>
      </c>
      <c r="AC97" s="17"/>
      <c r="AD97" s="6"/>
      <c r="AE97" s="23">
        <f t="shared" si="139"/>
        <v>0</v>
      </c>
      <c r="AF97" s="17"/>
      <c r="AG97" s="6"/>
      <c r="AH97" s="23">
        <f t="shared" si="140"/>
        <v>0</v>
      </c>
      <c r="AI97" s="17"/>
      <c r="AJ97" s="6"/>
      <c r="AK97" s="23">
        <f t="shared" si="141"/>
        <v>0</v>
      </c>
      <c r="AL97" s="17"/>
      <c r="AM97" s="6"/>
      <c r="AN97" s="23">
        <f t="shared" si="142"/>
        <v>0</v>
      </c>
      <c r="AO97" s="17"/>
      <c r="AP97" s="6"/>
      <c r="AQ97" s="23">
        <f t="shared" si="143"/>
        <v>0</v>
      </c>
      <c r="AR97" s="17"/>
      <c r="AS97" s="6"/>
      <c r="AT97" s="23">
        <f t="shared" si="144"/>
        <v>0</v>
      </c>
      <c r="AU97" s="17"/>
      <c r="AV97" s="6"/>
      <c r="AW97" s="23">
        <f t="shared" si="145"/>
        <v>0</v>
      </c>
      <c r="AX97" s="17"/>
      <c r="AY97" s="6"/>
      <c r="AZ97" s="23">
        <f t="shared" si="146"/>
        <v>0</v>
      </c>
      <c r="BA97" s="17"/>
      <c r="BB97" s="6"/>
      <c r="BC97" s="23">
        <f t="shared" si="147"/>
        <v>0</v>
      </c>
      <c r="BD97" s="17"/>
      <c r="BE97" s="6"/>
      <c r="BF97" s="23">
        <f t="shared" si="148"/>
        <v>0</v>
      </c>
      <c r="BG97" s="17"/>
      <c r="BH97" s="6"/>
      <c r="BI97" s="23">
        <f t="shared" si="149"/>
        <v>0</v>
      </c>
      <c r="BJ97" s="17"/>
      <c r="BK97" s="6"/>
      <c r="BL97" s="23">
        <f t="shared" si="150"/>
        <v>0</v>
      </c>
    </row>
    <row r="98" spans="1:64" ht="15">
      <c r="A98" s="32" t="s">
        <v>20</v>
      </c>
      <c r="B98" s="64">
        <f t="shared" si="130"/>
        <v>0</v>
      </c>
      <c r="C98" s="64">
        <f t="shared" si="129"/>
        <v>0</v>
      </c>
      <c r="D98" s="55">
        <v>0</v>
      </c>
      <c r="E98" s="17"/>
      <c r="F98" s="6"/>
      <c r="G98" s="23">
        <f t="shared" si="131"/>
        <v>0</v>
      </c>
      <c r="H98" s="17"/>
      <c r="I98" s="6"/>
      <c r="J98" s="23">
        <f t="shared" si="132"/>
        <v>0</v>
      </c>
      <c r="K98" s="17"/>
      <c r="L98" s="6"/>
      <c r="M98" s="23">
        <f t="shared" si="133"/>
        <v>0</v>
      </c>
      <c r="N98" s="17"/>
      <c r="O98" s="6"/>
      <c r="P98" s="23">
        <f t="shared" si="134"/>
        <v>0</v>
      </c>
      <c r="Q98" s="17"/>
      <c r="R98" s="6"/>
      <c r="S98" s="23">
        <f t="shared" si="135"/>
        <v>0</v>
      </c>
      <c r="T98" s="17"/>
      <c r="U98" s="6"/>
      <c r="V98" s="23">
        <f t="shared" si="136"/>
        <v>0</v>
      </c>
      <c r="W98" s="17"/>
      <c r="X98" s="6"/>
      <c r="Y98" s="23">
        <f t="shared" si="137"/>
        <v>0</v>
      </c>
      <c r="Z98" s="17"/>
      <c r="AA98" s="6"/>
      <c r="AB98" s="23">
        <f t="shared" si="138"/>
        <v>0</v>
      </c>
      <c r="AC98" s="17"/>
      <c r="AD98" s="6"/>
      <c r="AE98" s="23">
        <f t="shared" si="139"/>
        <v>0</v>
      </c>
      <c r="AF98" s="17"/>
      <c r="AG98" s="6"/>
      <c r="AH98" s="23">
        <f t="shared" si="140"/>
        <v>0</v>
      </c>
      <c r="AI98" s="17"/>
      <c r="AJ98" s="6"/>
      <c r="AK98" s="23">
        <f t="shared" si="141"/>
        <v>0</v>
      </c>
      <c r="AL98" s="17"/>
      <c r="AM98" s="6"/>
      <c r="AN98" s="23">
        <f t="shared" si="142"/>
        <v>0</v>
      </c>
      <c r="AO98" s="17"/>
      <c r="AP98" s="6"/>
      <c r="AQ98" s="23">
        <f t="shared" si="143"/>
        <v>0</v>
      </c>
      <c r="AR98" s="17"/>
      <c r="AS98" s="6"/>
      <c r="AT98" s="23">
        <f t="shared" si="144"/>
        <v>0</v>
      </c>
      <c r="AU98" s="17"/>
      <c r="AV98" s="6"/>
      <c r="AW98" s="23">
        <f t="shared" si="145"/>
        <v>0</v>
      </c>
      <c r="AX98" s="17"/>
      <c r="AY98" s="6"/>
      <c r="AZ98" s="23">
        <f t="shared" si="146"/>
        <v>0</v>
      </c>
      <c r="BA98" s="17"/>
      <c r="BB98" s="6"/>
      <c r="BC98" s="23">
        <f t="shared" si="147"/>
        <v>0</v>
      </c>
      <c r="BD98" s="17"/>
      <c r="BE98" s="6"/>
      <c r="BF98" s="23">
        <f t="shared" si="148"/>
        <v>0</v>
      </c>
      <c r="BG98" s="17"/>
      <c r="BH98" s="6"/>
      <c r="BI98" s="23">
        <f t="shared" si="149"/>
        <v>0</v>
      </c>
      <c r="BJ98" s="17"/>
      <c r="BK98" s="6"/>
      <c r="BL98" s="23">
        <f t="shared" si="150"/>
        <v>0</v>
      </c>
    </row>
    <row r="99" spans="1:64" ht="15">
      <c r="A99" s="32" t="s">
        <v>21</v>
      </c>
      <c r="B99" s="64">
        <f t="shared" si="130"/>
        <v>0</v>
      </c>
      <c r="C99" s="64">
        <f t="shared" si="129"/>
        <v>0</v>
      </c>
      <c r="D99" s="55">
        <v>0</v>
      </c>
      <c r="E99" s="17"/>
      <c r="F99" s="6"/>
      <c r="G99" s="23">
        <f t="shared" si="131"/>
        <v>0</v>
      </c>
      <c r="H99" s="17"/>
      <c r="I99" s="6"/>
      <c r="J99" s="23">
        <f t="shared" si="132"/>
        <v>0</v>
      </c>
      <c r="K99" s="17"/>
      <c r="L99" s="6"/>
      <c r="M99" s="23">
        <f t="shared" si="133"/>
        <v>0</v>
      </c>
      <c r="N99" s="17"/>
      <c r="O99" s="6"/>
      <c r="P99" s="23">
        <f t="shared" si="134"/>
        <v>0</v>
      </c>
      <c r="Q99" s="17"/>
      <c r="R99" s="6"/>
      <c r="S99" s="23">
        <f t="shared" si="135"/>
        <v>0</v>
      </c>
      <c r="T99" s="17"/>
      <c r="U99" s="6"/>
      <c r="V99" s="23">
        <f t="shared" si="136"/>
        <v>0</v>
      </c>
      <c r="W99" s="17"/>
      <c r="X99" s="6"/>
      <c r="Y99" s="23">
        <f t="shared" si="137"/>
        <v>0</v>
      </c>
      <c r="Z99" s="17"/>
      <c r="AA99" s="6"/>
      <c r="AB99" s="23">
        <f t="shared" si="138"/>
        <v>0</v>
      </c>
      <c r="AC99" s="17"/>
      <c r="AD99" s="6"/>
      <c r="AE99" s="23">
        <f t="shared" si="139"/>
        <v>0</v>
      </c>
      <c r="AF99" s="17"/>
      <c r="AG99" s="6"/>
      <c r="AH99" s="23">
        <f t="shared" si="140"/>
        <v>0</v>
      </c>
      <c r="AI99" s="17"/>
      <c r="AJ99" s="6"/>
      <c r="AK99" s="23">
        <f t="shared" si="141"/>
        <v>0</v>
      </c>
      <c r="AL99" s="17"/>
      <c r="AM99" s="6"/>
      <c r="AN99" s="23">
        <f t="shared" si="142"/>
        <v>0</v>
      </c>
      <c r="AO99" s="17"/>
      <c r="AP99" s="6"/>
      <c r="AQ99" s="23">
        <f t="shared" si="143"/>
        <v>0</v>
      </c>
      <c r="AR99" s="17"/>
      <c r="AS99" s="6"/>
      <c r="AT99" s="23">
        <f t="shared" si="144"/>
        <v>0</v>
      </c>
      <c r="AU99" s="17"/>
      <c r="AV99" s="6"/>
      <c r="AW99" s="23">
        <f t="shared" si="145"/>
        <v>0</v>
      </c>
      <c r="AX99" s="17"/>
      <c r="AY99" s="6"/>
      <c r="AZ99" s="23">
        <f t="shared" si="146"/>
        <v>0</v>
      </c>
      <c r="BA99" s="17"/>
      <c r="BB99" s="6"/>
      <c r="BC99" s="23">
        <f t="shared" si="147"/>
        <v>0</v>
      </c>
      <c r="BD99" s="17"/>
      <c r="BE99" s="6"/>
      <c r="BF99" s="23">
        <f t="shared" si="148"/>
        <v>0</v>
      </c>
      <c r="BG99" s="17"/>
      <c r="BH99" s="6"/>
      <c r="BI99" s="23">
        <f t="shared" si="149"/>
        <v>0</v>
      </c>
      <c r="BJ99" s="17"/>
      <c r="BK99" s="6"/>
      <c r="BL99" s="23">
        <f t="shared" si="150"/>
        <v>0</v>
      </c>
    </row>
    <row r="100" spans="1:64" ht="15">
      <c r="A100" s="32" t="s">
        <v>22</v>
      </c>
      <c r="B100" s="64">
        <f t="shared" si="130"/>
        <v>0</v>
      </c>
      <c r="C100" s="64">
        <f t="shared" si="129"/>
        <v>0</v>
      </c>
      <c r="D100" s="55">
        <v>0</v>
      </c>
      <c r="E100" s="17"/>
      <c r="F100" s="6"/>
      <c r="G100" s="23">
        <f t="shared" si="131"/>
        <v>0</v>
      </c>
      <c r="H100" s="17"/>
      <c r="I100" s="6"/>
      <c r="J100" s="23">
        <f t="shared" si="132"/>
        <v>0</v>
      </c>
      <c r="K100" s="17"/>
      <c r="L100" s="6"/>
      <c r="M100" s="23">
        <f t="shared" si="133"/>
        <v>0</v>
      </c>
      <c r="N100" s="17"/>
      <c r="O100" s="6"/>
      <c r="P100" s="23">
        <f t="shared" si="134"/>
        <v>0</v>
      </c>
      <c r="Q100" s="17"/>
      <c r="R100" s="6"/>
      <c r="S100" s="23">
        <f t="shared" si="135"/>
        <v>0</v>
      </c>
      <c r="T100" s="17"/>
      <c r="U100" s="6"/>
      <c r="V100" s="23">
        <f t="shared" si="136"/>
        <v>0</v>
      </c>
      <c r="W100" s="17"/>
      <c r="X100" s="6"/>
      <c r="Y100" s="23">
        <f t="shared" si="137"/>
        <v>0</v>
      </c>
      <c r="Z100" s="17"/>
      <c r="AA100" s="6"/>
      <c r="AB100" s="23">
        <f t="shared" si="138"/>
        <v>0</v>
      </c>
      <c r="AC100" s="17"/>
      <c r="AD100" s="6"/>
      <c r="AE100" s="23">
        <f t="shared" si="139"/>
        <v>0</v>
      </c>
      <c r="AF100" s="17"/>
      <c r="AG100" s="6"/>
      <c r="AH100" s="23">
        <f t="shared" si="140"/>
        <v>0</v>
      </c>
      <c r="AI100" s="17"/>
      <c r="AJ100" s="6"/>
      <c r="AK100" s="23">
        <f t="shared" si="141"/>
        <v>0</v>
      </c>
      <c r="AL100" s="17"/>
      <c r="AM100" s="6"/>
      <c r="AN100" s="23">
        <f t="shared" si="142"/>
        <v>0</v>
      </c>
      <c r="AO100" s="17"/>
      <c r="AP100" s="6"/>
      <c r="AQ100" s="23">
        <f t="shared" si="143"/>
        <v>0</v>
      </c>
      <c r="AR100" s="17"/>
      <c r="AS100" s="6"/>
      <c r="AT100" s="23">
        <f t="shared" si="144"/>
        <v>0</v>
      </c>
      <c r="AU100" s="17"/>
      <c r="AV100" s="6"/>
      <c r="AW100" s="23">
        <f t="shared" si="145"/>
        <v>0</v>
      </c>
      <c r="AX100" s="17"/>
      <c r="AY100" s="6"/>
      <c r="AZ100" s="23">
        <f t="shared" si="146"/>
        <v>0</v>
      </c>
      <c r="BA100" s="17"/>
      <c r="BB100" s="6"/>
      <c r="BC100" s="23">
        <f t="shared" si="147"/>
        <v>0</v>
      </c>
      <c r="BD100" s="17"/>
      <c r="BE100" s="6"/>
      <c r="BF100" s="23">
        <f t="shared" si="148"/>
        <v>0</v>
      </c>
      <c r="BG100" s="17"/>
      <c r="BH100" s="6"/>
      <c r="BI100" s="23">
        <f t="shared" si="149"/>
        <v>0</v>
      </c>
      <c r="BJ100" s="17"/>
      <c r="BK100" s="6"/>
      <c r="BL100" s="23">
        <f t="shared" si="150"/>
        <v>0</v>
      </c>
    </row>
    <row r="101" spans="1:64" ht="15">
      <c r="A101" s="32" t="s">
        <v>23</v>
      </c>
      <c r="B101" s="64">
        <f t="shared" si="130"/>
        <v>0</v>
      </c>
      <c r="C101" s="64">
        <f t="shared" si="129"/>
        <v>0</v>
      </c>
      <c r="D101" s="55">
        <v>0</v>
      </c>
      <c r="E101" s="17"/>
      <c r="F101" s="6"/>
      <c r="G101" s="23">
        <f t="shared" si="131"/>
        <v>0</v>
      </c>
      <c r="H101" s="17"/>
      <c r="I101" s="6"/>
      <c r="J101" s="23">
        <f t="shared" si="132"/>
        <v>0</v>
      </c>
      <c r="K101" s="17"/>
      <c r="L101" s="6"/>
      <c r="M101" s="23">
        <f t="shared" si="133"/>
        <v>0</v>
      </c>
      <c r="N101" s="17"/>
      <c r="O101" s="6"/>
      <c r="P101" s="23">
        <f t="shared" si="134"/>
        <v>0</v>
      </c>
      <c r="Q101" s="17"/>
      <c r="R101" s="6"/>
      <c r="S101" s="23">
        <f t="shared" si="135"/>
        <v>0</v>
      </c>
      <c r="T101" s="17"/>
      <c r="U101" s="6"/>
      <c r="V101" s="23">
        <f t="shared" si="136"/>
        <v>0</v>
      </c>
      <c r="W101" s="17"/>
      <c r="X101" s="6"/>
      <c r="Y101" s="23">
        <f t="shared" si="137"/>
        <v>0</v>
      </c>
      <c r="Z101" s="17"/>
      <c r="AA101" s="6"/>
      <c r="AB101" s="23">
        <f t="shared" si="138"/>
        <v>0</v>
      </c>
      <c r="AC101" s="17"/>
      <c r="AD101" s="6"/>
      <c r="AE101" s="23">
        <f t="shared" si="139"/>
        <v>0</v>
      </c>
      <c r="AF101" s="17"/>
      <c r="AG101" s="6"/>
      <c r="AH101" s="23">
        <f t="shared" si="140"/>
        <v>0</v>
      </c>
      <c r="AI101" s="17"/>
      <c r="AJ101" s="6"/>
      <c r="AK101" s="23">
        <f t="shared" si="141"/>
        <v>0</v>
      </c>
      <c r="AL101" s="17"/>
      <c r="AM101" s="6"/>
      <c r="AN101" s="23">
        <f t="shared" si="142"/>
        <v>0</v>
      </c>
      <c r="AO101" s="17"/>
      <c r="AP101" s="6"/>
      <c r="AQ101" s="23">
        <f t="shared" si="143"/>
        <v>0</v>
      </c>
      <c r="AR101" s="17"/>
      <c r="AS101" s="6"/>
      <c r="AT101" s="23">
        <f t="shared" si="144"/>
        <v>0</v>
      </c>
      <c r="AU101" s="17"/>
      <c r="AV101" s="6"/>
      <c r="AW101" s="23">
        <f t="shared" si="145"/>
        <v>0</v>
      </c>
      <c r="AX101" s="17"/>
      <c r="AY101" s="6"/>
      <c r="AZ101" s="23">
        <f t="shared" si="146"/>
        <v>0</v>
      </c>
      <c r="BA101" s="17"/>
      <c r="BB101" s="6"/>
      <c r="BC101" s="23">
        <f t="shared" si="147"/>
        <v>0</v>
      </c>
      <c r="BD101" s="17"/>
      <c r="BE101" s="6"/>
      <c r="BF101" s="23">
        <f t="shared" si="148"/>
        <v>0</v>
      </c>
      <c r="BG101" s="17"/>
      <c r="BH101" s="6"/>
      <c r="BI101" s="23">
        <f t="shared" si="149"/>
        <v>0</v>
      </c>
      <c r="BJ101" s="17"/>
      <c r="BK101" s="6"/>
      <c r="BL101" s="23">
        <f t="shared" si="150"/>
        <v>0</v>
      </c>
    </row>
    <row r="102" spans="1:64" ht="15">
      <c r="A102" s="32" t="s">
        <v>34</v>
      </c>
      <c r="B102" s="64">
        <f>SUM(D102,E102:F102,H102:I102,K102:L102,N102:O102,Q102:R102,T102:U102,W102:X102,Z102:AA102,AC102:AD102,AF102:AG102,AI102:AJ102,AL102:AM102,AO102:AP102,AR102:AS102,AU102:AV102,AX102:AY102,BA102:BB102,BD102:BE102,BG102:BH102,BJ102:BK102)</f>
        <v>0</v>
      </c>
      <c r="C102" s="64">
        <f t="shared" si="129"/>
        <v>0</v>
      </c>
      <c r="D102" s="55">
        <v>0</v>
      </c>
      <c r="E102" s="17"/>
      <c r="F102" s="6"/>
      <c r="G102" s="23">
        <f>D102+SUM(E102:F102)</f>
        <v>0</v>
      </c>
      <c r="H102" s="17"/>
      <c r="I102" s="6"/>
      <c r="J102" s="23">
        <f>G102+SUM(H102:I102)</f>
        <v>0</v>
      </c>
      <c r="K102" s="17"/>
      <c r="L102" s="6"/>
      <c r="M102" s="23">
        <f>J102+SUM(K102:L102)</f>
        <v>0</v>
      </c>
      <c r="N102" s="17"/>
      <c r="O102" s="6"/>
      <c r="P102" s="23">
        <f>M102+SUM(N102:O102)</f>
        <v>0</v>
      </c>
      <c r="Q102" s="17"/>
      <c r="R102" s="6"/>
      <c r="S102" s="23">
        <f>P102+SUM(Q102:R102)</f>
        <v>0</v>
      </c>
      <c r="T102" s="17"/>
      <c r="U102" s="6"/>
      <c r="V102" s="23">
        <f>S102+SUM(T102:U102)</f>
        <v>0</v>
      </c>
      <c r="W102" s="17"/>
      <c r="X102" s="6"/>
      <c r="Y102" s="23">
        <f>V102+SUM(W102:X102)</f>
        <v>0</v>
      </c>
      <c r="Z102" s="17"/>
      <c r="AA102" s="6"/>
      <c r="AB102" s="23">
        <f>Y102+SUM(Z102:AA102)</f>
        <v>0</v>
      </c>
      <c r="AC102" s="17"/>
      <c r="AD102" s="6"/>
      <c r="AE102" s="23">
        <f>AB102+SUM(AC102:AD102)</f>
        <v>0</v>
      </c>
      <c r="AF102" s="17"/>
      <c r="AG102" s="6"/>
      <c r="AH102" s="23">
        <f>AE102+SUM(AF102:AG102)</f>
        <v>0</v>
      </c>
      <c r="AI102" s="17"/>
      <c r="AJ102" s="6"/>
      <c r="AK102" s="23">
        <f>AH102+SUM(AI102:AJ102)</f>
        <v>0</v>
      </c>
      <c r="AL102" s="17"/>
      <c r="AM102" s="6"/>
      <c r="AN102" s="23">
        <f>AK102+SUM(AL102:AM102)</f>
        <v>0</v>
      </c>
      <c r="AO102" s="17"/>
      <c r="AP102" s="6"/>
      <c r="AQ102" s="23">
        <f>AN102+SUM(AO102:AP102)</f>
        <v>0</v>
      </c>
      <c r="AR102" s="17"/>
      <c r="AS102" s="6"/>
      <c r="AT102" s="23">
        <f>AQ102+SUM(AR102:AS102)</f>
        <v>0</v>
      </c>
      <c r="AU102" s="17"/>
      <c r="AV102" s="6"/>
      <c r="AW102" s="23">
        <f>AT102+SUM(AU102:AV102)</f>
        <v>0</v>
      </c>
      <c r="AX102" s="17"/>
      <c r="AY102" s="6"/>
      <c r="AZ102" s="23">
        <f>AW102+SUM(AX102:AY102)</f>
        <v>0</v>
      </c>
      <c r="BA102" s="17"/>
      <c r="BB102" s="6"/>
      <c r="BC102" s="23">
        <f>AZ102+SUM(BA102:BB102)</f>
        <v>0</v>
      </c>
      <c r="BD102" s="17"/>
      <c r="BE102" s="6"/>
      <c r="BF102" s="23">
        <f>BC102+SUM(BD102:BE102)</f>
        <v>0</v>
      </c>
      <c r="BG102" s="17"/>
      <c r="BH102" s="6"/>
      <c r="BI102" s="23">
        <f>BF102+SUM(BG102:BH102)</f>
        <v>0</v>
      </c>
      <c r="BJ102" s="17"/>
      <c r="BK102" s="6"/>
      <c r="BL102" s="23">
        <f>BI102+SUM(BJ102:BK102)</f>
        <v>0</v>
      </c>
    </row>
    <row r="103" spans="1:64" ht="15">
      <c r="A103" s="32" t="s">
        <v>34</v>
      </c>
      <c r="B103" s="64">
        <f>SUM(D103,E103:F103,H103:I103,K103:L103,N103:O103,Q103:R103,T103:U103,W103:X103,Z103:AA103,AC103:AD103,AF103:AG103,AI103:AJ103,AL103:AM103,AO103:AP103,AR103:AS103,AU103:AV103,AX103:AY103,BA103:BB103,BD103:BE103,BG103:BH103,BJ103:BK103)</f>
        <v>0</v>
      </c>
      <c r="C103" s="64">
        <f t="shared" si="129"/>
        <v>0</v>
      </c>
      <c r="D103" s="55">
        <v>0</v>
      </c>
      <c r="E103" s="17"/>
      <c r="F103" s="6"/>
      <c r="G103" s="23">
        <f>D103+SUM(E103:F103)</f>
        <v>0</v>
      </c>
      <c r="H103" s="17"/>
      <c r="I103" s="6"/>
      <c r="J103" s="23">
        <f>G103+SUM(H103:I103)</f>
        <v>0</v>
      </c>
      <c r="K103" s="17"/>
      <c r="L103" s="6"/>
      <c r="M103" s="23">
        <f>J103+SUM(K103:L103)</f>
        <v>0</v>
      </c>
      <c r="N103" s="17"/>
      <c r="O103" s="6"/>
      <c r="P103" s="23">
        <f>M103+SUM(N103:O103)</f>
        <v>0</v>
      </c>
      <c r="Q103" s="17"/>
      <c r="R103" s="6"/>
      <c r="S103" s="23">
        <f>P103+SUM(Q103:R103)</f>
        <v>0</v>
      </c>
      <c r="T103" s="17"/>
      <c r="U103" s="6"/>
      <c r="V103" s="23">
        <f>S103+SUM(T103:U103)</f>
        <v>0</v>
      </c>
      <c r="W103" s="17"/>
      <c r="X103" s="6"/>
      <c r="Y103" s="23">
        <f>V103+SUM(W103:X103)</f>
        <v>0</v>
      </c>
      <c r="Z103" s="17"/>
      <c r="AA103" s="6"/>
      <c r="AB103" s="23">
        <f>Y103+SUM(Z103:AA103)</f>
        <v>0</v>
      </c>
      <c r="AC103" s="17"/>
      <c r="AD103" s="6"/>
      <c r="AE103" s="23">
        <f>AB103+SUM(AC103:AD103)</f>
        <v>0</v>
      </c>
      <c r="AF103" s="17"/>
      <c r="AG103" s="6"/>
      <c r="AH103" s="23">
        <f>AE103+SUM(AF103:AG103)</f>
        <v>0</v>
      </c>
      <c r="AI103" s="17"/>
      <c r="AJ103" s="6"/>
      <c r="AK103" s="23">
        <f>AH103+SUM(AI103:AJ103)</f>
        <v>0</v>
      </c>
      <c r="AL103" s="17"/>
      <c r="AM103" s="6"/>
      <c r="AN103" s="23">
        <f>AK103+SUM(AL103:AM103)</f>
        <v>0</v>
      </c>
      <c r="AO103" s="17"/>
      <c r="AP103" s="6"/>
      <c r="AQ103" s="23">
        <f>AN103+SUM(AO103:AP103)</f>
        <v>0</v>
      </c>
      <c r="AR103" s="17"/>
      <c r="AS103" s="6"/>
      <c r="AT103" s="23">
        <f>AQ103+SUM(AR103:AS103)</f>
        <v>0</v>
      </c>
      <c r="AU103" s="17"/>
      <c r="AV103" s="6"/>
      <c r="AW103" s="23">
        <f>AT103+SUM(AU103:AV103)</f>
        <v>0</v>
      </c>
      <c r="AX103" s="17"/>
      <c r="AY103" s="6"/>
      <c r="AZ103" s="23">
        <f>AW103+SUM(AX103:AY103)</f>
        <v>0</v>
      </c>
      <c r="BA103" s="17"/>
      <c r="BB103" s="6"/>
      <c r="BC103" s="23">
        <f>AZ103+SUM(BA103:BB103)</f>
        <v>0</v>
      </c>
      <c r="BD103" s="17"/>
      <c r="BE103" s="6"/>
      <c r="BF103" s="23">
        <f>BC103+SUM(BD103:BE103)</f>
        <v>0</v>
      </c>
      <c r="BG103" s="17"/>
      <c r="BH103" s="6"/>
      <c r="BI103" s="23">
        <f>BF103+SUM(BG103:BH103)</f>
        <v>0</v>
      </c>
      <c r="BJ103" s="17"/>
      <c r="BK103" s="6"/>
      <c r="BL103" s="23">
        <f>BI103+SUM(BJ103:BK103)</f>
        <v>0</v>
      </c>
    </row>
    <row r="104" spans="1:64" ht="15">
      <c r="A104" s="32" t="s">
        <v>34</v>
      </c>
      <c r="B104" s="64">
        <f t="shared" si="130"/>
        <v>0</v>
      </c>
      <c r="C104" s="64">
        <f t="shared" si="129"/>
        <v>0</v>
      </c>
      <c r="D104" s="55">
        <v>0</v>
      </c>
      <c r="E104" s="17"/>
      <c r="F104" s="6"/>
      <c r="G104" s="23">
        <f t="shared" si="131"/>
        <v>0</v>
      </c>
      <c r="H104" s="17"/>
      <c r="I104" s="6"/>
      <c r="J104" s="23">
        <f t="shared" si="132"/>
        <v>0</v>
      </c>
      <c r="K104" s="17"/>
      <c r="L104" s="6"/>
      <c r="M104" s="23">
        <f t="shared" si="133"/>
        <v>0</v>
      </c>
      <c r="N104" s="17"/>
      <c r="O104" s="6"/>
      <c r="P104" s="23">
        <f t="shared" si="134"/>
        <v>0</v>
      </c>
      <c r="Q104" s="17"/>
      <c r="R104" s="6"/>
      <c r="S104" s="23">
        <f t="shared" si="135"/>
        <v>0</v>
      </c>
      <c r="T104" s="17"/>
      <c r="U104" s="6"/>
      <c r="V104" s="23">
        <f t="shared" si="136"/>
        <v>0</v>
      </c>
      <c r="W104" s="17"/>
      <c r="X104" s="6"/>
      <c r="Y104" s="23">
        <f t="shared" si="137"/>
        <v>0</v>
      </c>
      <c r="Z104" s="17"/>
      <c r="AA104" s="6"/>
      <c r="AB104" s="23">
        <f t="shared" si="138"/>
        <v>0</v>
      </c>
      <c r="AC104" s="17"/>
      <c r="AD104" s="6"/>
      <c r="AE104" s="23">
        <f t="shared" si="139"/>
        <v>0</v>
      </c>
      <c r="AF104" s="17"/>
      <c r="AG104" s="6"/>
      <c r="AH104" s="23">
        <f t="shared" si="140"/>
        <v>0</v>
      </c>
      <c r="AI104" s="17"/>
      <c r="AJ104" s="6"/>
      <c r="AK104" s="23">
        <f t="shared" si="141"/>
        <v>0</v>
      </c>
      <c r="AL104" s="17"/>
      <c r="AM104" s="6"/>
      <c r="AN104" s="23">
        <f t="shared" si="142"/>
        <v>0</v>
      </c>
      <c r="AO104" s="17"/>
      <c r="AP104" s="6"/>
      <c r="AQ104" s="23">
        <f t="shared" si="143"/>
        <v>0</v>
      </c>
      <c r="AR104" s="17"/>
      <c r="AS104" s="6"/>
      <c r="AT104" s="23">
        <f t="shared" si="144"/>
        <v>0</v>
      </c>
      <c r="AU104" s="17"/>
      <c r="AV104" s="6"/>
      <c r="AW104" s="23">
        <f t="shared" si="145"/>
        <v>0</v>
      </c>
      <c r="AX104" s="17"/>
      <c r="AY104" s="6"/>
      <c r="AZ104" s="23">
        <f t="shared" si="146"/>
        <v>0</v>
      </c>
      <c r="BA104" s="17"/>
      <c r="BB104" s="6"/>
      <c r="BC104" s="23">
        <f t="shared" si="147"/>
        <v>0</v>
      </c>
      <c r="BD104" s="17"/>
      <c r="BE104" s="6"/>
      <c r="BF104" s="23">
        <f t="shared" si="148"/>
        <v>0</v>
      </c>
      <c r="BG104" s="17"/>
      <c r="BH104" s="6"/>
      <c r="BI104" s="23">
        <f t="shared" si="149"/>
        <v>0</v>
      </c>
      <c r="BJ104" s="17"/>
      <c r="BK104" s="6"/>
      <c r="BL104" s="23">
        <f t="shared" si="150"/>
        <v>0</v>
      </c>
    </row>
    <row r="105" spans="1:64" ht="15">
      <c r="A105" s="32" t="s">
        <v>24</v>
      </c>
      <c r="B105" s="64">
        <f t="shared" si="130"/>
        <v>0</v>
      </c>
      <c r="C105" s="64">
        <f t="shared" si="129"/>
        <v>0</v>
      </c>
      <c r="D105" s="55">
        <v>0</v>
      </c>
      <c r="E105" s="17"/>
      <c r="F105" s="6"/>
      <c r="G105" s="23">
        <f t="shared" si="131"/>
        <v>0</v>
      </c>
      <c r="H105" s="17"/>
      <c r="I105" s="6"/>
      <c r="J105" s="23">
        <f t="shared" si="132"/>
        <v>0</v>
      </c>
      <c r="K105" s="17"/>
      <c r="L105" s="6"/>
      <c r="M105" s="23">
        <f t="shared" si="133"/>
        <v>0</v>
      </c>
      <c r="N105" s="17"/>
      <c r="O105" s="6"/>
      <c r="P105" s="23">
        <f t="shared" si="134"/>
        <v>0</v>
      </c>
      <c r="Q105" s="17"/>
      <c r="R105" s="6"/>
      <c r="S105" s="23">
        <f t="shared" si="135"/>
        <v>0</v>
      </c>
      <c r="T105" s="17"/>
      <c r="U105" s="6"/>
      <c r="V105" s="23">
        <f t="shared" si="136"/>
        <v>0</v>
      </c>
      <c r="W105" s="17"/>
      <c r="X105" s="6"/>
      <c r="Y105" s="23">
        <f t="shared" si="137"/>
        <v>0</v>
      </c>
      <c r="Z105" s="17"/>
      <c r="AA105" s="6"/>
      <c r="AB105" s="23">
        <f t="shared" si="138"/>
        <v>0</v>
      </c>
      <c r="AC105" s="17"/>
      <c r="AD105" s="6"/>
      <c r="AE105" s="23">
        <f t="shared" si="139"/>
        <v>0</v>
      </c>
      <c r="AF105" s="17"/>
      <c r="AG105" s="6"/>
      <c r="AH105" s="23">
        <f t="shared" si="140"/>
        <v>0</v>
      </c>
      <c r="AI105" s="17"/>
      <c r="AJ105" s="6"/>
      <c r="AK105" s="23">
        <f t="shared" si="141"/>
        <v>0</v>
      </c>
      <c r="AL105" s="17"/>
      <c r="AM105" s="6"/>
      <c r="AN105" s="23">
        <f t="shared" si="142"/>
        <v>0</v>
      </c>
      <c r="AO105" s="17"/>
      <c r="AP105" s="6"/>
      <c r="AQ105" s="23">
        <f t="shared" si="143"/>
        <v>0</v>
      </c>
      <c r="AR105" s="17"/>
      <c r="AS105" s="6"/>
      <c r="AT105" s="23">
        <f t="shared" si="144"/>
        <v>0</v>
      </c>
      <c r="AU105" s="17"/>
      <c r="AV105" s="6"/>
      <c r="AW105" s="23">
        <f t="shared" si="145"/>
        <v>0</v>
      </c>
      <c r="AX105" s="17"/>
      <c r="AY105" s="6"/>
      <c r="AZ105" s="23">
        <f t="shared" si="146"/>
        <v>0</v>
      </c>
      <c r="BA105" s="17"/>
      <c r="BB105" s="6"/>
      <c r="BC105" s="23">
        <f t="shared" si="147"/>
        <v>0</v>
      </c>
      <c r="BD105" s="17"/>
      <c r="BE105" s="6"/>
      <c r="BF105" s="23">
        <f t="shared" si="148"/>
        <v>0</v>
      </c>
      <c r="BG105" s="17"/>
      <c r="BH105" s="6"/>
      <c r="BI105" s="23">
        <f t="shared" si="149"/>
        <v>0</v>
      </c>
      <c r="BJ105" s="17"/>
      <c r="BK105" s="6"/>
      <c r="BL105" s="23">
        <f t="shared" si="150"/>
        <v>0</v>
      </c>
    </row>
    <row r="106" spans="1:64" ht="15">
      <c r="A106" s="32" t="s">
        <v>25</v>
      </c>
      <c r="B106" s="64">
        <f t="shared" si="130"/>
        <v>0</v>
      </c>
      <c r="C106" s="64">
        <f t="shared" si="129"/>
        <v>0</v>
      </c>
      <c r="D106" s="55">
        <v>0</v>
      </c>
      <c r="E106" s="17"/>
      <c r="F106" s="6"/>
      <c r="G106" s="23">
        <f t="shared" si="131"/>
        <v>0</v>
      </c>
      <c r="H106" s="17"/>
      <c r="I106" s="6"/>
      <c r="J106" s="23">
        <f t="shared" si="132"/>
        <v>0</v>
      </c>
      <c r="K106" s="17"/>
      <c r="L106" s="6"/>
      <c r="M106" s="23">
        <f t="shared" si="133"/>
        <v>0</v>
      </c>
      <c r="N106" s="17"/>
      <c r="O106" s="6"/>
      <c r="P106" s="23">
        <f t="shared" si="134"/>
        <v>0</v>
      </c>
      <c r="Q106" s="17"/>
      <c r="R106" s="6"/>
      <c r="S106" s="23">
        <f t="shared" si="135"/>
        <v>0</v>
      </c>
      <c r="T106" s="17"/>
      <c r="U106" s="6"/>
      <c r="V106" s="23">
        <f t="shared" si="136"/>
        <v>0</v>
      </c>
      <c r="W106" s="17"/>
      <c r="X106" s="6"/>
      <c r="Y106" s="23">
        <f t="shared" si="137"/>
        <v>0</v>
      </c>
      <c r="Z106" s="17"/>
      <c r="AA106" s="6"/>
      <c r="AB106" s="23">
        <f t="shared" si="138"/>
        <v>0</v>
      </c>
      <c r="AC106" s="17"/>
      <c r="AD106" s="6"/>
      <c r="AE106" s="23">
        <f t="shared" si="139"/>
        <v>0</v>
      </c>
      <c r="AF106" s="17"/>
      <c r="AG106" s="6"/>
      <c r="AH106" s="23">
        <f t="shared" si="140"/>
        <v>0</v>
      </c>
      <c r="AI106" s="17"/>
      <c r="AJ106" s="6"/>
      <c r="AK106" s="23">
        <f t="shared" si="141"/>
        <v>0</v>
      </c>
      <c r="AL106" s="17"/>
      <c r="AM106" s="6"/>
      <c r="AN106" s="23">
        <f t="shared" si="142"/>
        <v>0</v>
      </c>
      <c r="AO106" s="17"/>
      <c r="AP106" s="6"/>
      <c r="AQ106" s="23">
        <f t="shared" si="143"/>
        <v>0</v>
      </c>
      <c r="AR106" s="17"/>
      <c r="AS106" s="6"/>
      <c r="AT106" s="23">
        <f t="shared" si="144"/>
        <v>0</v>
      </c>
      <c r="AU106" s="17"/>
      <c r="AV106" s="6"/>
      <c r="AW106" s="23">
        <f t="shared" si="145"/>
        <v>0</v>
      </c>
      <c r="AX106" s="17"/>
      <c r="AY106" s="6"/>
      <c r="AZ106" s="23">
        <f t="shared" si="146"/>
        <v>0</v>
      </c>
      <c r="BA106" s="17"/>
      <c r="BB106" s="6"/>
      <c r="BC106" s="23">
        <f t="shared" si="147"/>
        <v>0</v>
      </c>
      <c r="BD106" s="17"/>
      <c r="BE106" s="6"/>
      <c r="BF106" s="23">
        <f t="shared" si="148"/>
        <v>0</v>
      </c>
      <c r="BG106" s="17"/>
      <c r="BH106" s="6"/>
      <c r="BI106" s="23">
        <f t="shared" si="149"/>
        <v>0</v>
      </c>
      <c r="BJ106" s="17"/>
      <c r="BK106" s="6"/>
      <c r="BL106" s="23">
        <f t="shared" si="150"/>
        <v>0</v>
      </c>
    </row>
    <row r="107" spans="1:64" ht="15">
      <c r="A107" s="32" t="s">
        <v>26</v>
      </c>
      <c r="B107" s="64">
        <f t="shared" si="130"/>
        <v>0</v>
      </c>
      <c r="C107" s="64">
        <f t="shared" si="129"/>
        <v>0</v>
      </c>
      <c r="D107" s="55">
        <v>0</v>
      </c>
      <c r="E107" s="17"/>
      <c r="F107" s="6"/>
      <c r="G107" s="23">
        <f t="shared" si="131"/>
        <v>0</v>
      </c>
      <c r="H107" s="17"/>
      <c r="I107" s="6"/>
      <c r="J107" s="23">
        <f t="shared" si="132"/>
        <v>0</v>
      </c>
      <c r="K107" s="17"/>
      <c r="L107" s="6"/>
      <c r="M107" s="23">
        <f t="shared" si="133"/>
        <v>0</v>
      </c>
      <c r="N107" s="17"/>
      <c r="O107" s="6"/>
      <c r="P107" s="23">
        <f t="shared" si="134"/>
        <v>0</v>
      </c>
      <c r="Q107" s="17"/>
      <c r="R107" s="6"/>
      <c r="S107" s="23">
        <f t="shared" si="135"/>
        <v>0</v>
      </c>
      <c r="T107" s="17"/>
      <c r="U107" s="6"/>
      <c r="V107" s="23">
        <f t="shared" si="136"/>
        <v>0</v>
      </c>
      <c r="W107" s="17"/>
      <c r="X107" s="6"/>
      <c r="Y107" s="23">
        <f t="shared" si="137"/>
        <v>0</v>
      </c>
      <c r="Z107" s="17"/>
      <c r="AA107" s="6"/>
      <c r="AB107" s="23">
        <f t="shared" si="138"/>
        <v>0</v>
      </c>
      <c r="AC107" s="17"/>
      <c r="AD107" s="6"/>
      <c r="AE107" s="23">
        <f t="shared" si="139"/>
        <v>0</v>
      </c>
      <c r="AF107" s="17"/>
      <c r="AG107" s="6"/>
      <c r="AH107" s="23">
        <f t="shared" si="140"/>
        <v>0</v>
      </c>
      <c r="AI107" s="17"/>
      <c r="AJ107" s="6"/>
      <c r="AK107" s="23">
        <f t="shared" si="141"/>
        <v>0</v>
      </c>
      <c r="AL107" s="17"/>
      <c r="AM107" s="6"/>
      <c r="AN107" s="23">
        <f t="shared" si="142"/>
        <v>0</v>
      </c>
      <c r="AO107" s="17"/>
      <c r="AP107" s="6"/>
      <c r="AQ107" s="23">
        <f t="shared" si="143"/>
        <v>0</v>
      </c>
      <c r="AR107" s="17"/>
      <c r="AS107" s="6"/>
      <c r="AT107" s="23">
        <f t="shared" si="144"/>
        <v>0</v>
      </c>
      <c r="AU107" s="17"/>
      <c r="AV107" s="6"/>
      <c r="AW107" s="23">
        <f t="shared" si="145"/>
        <v>0</v>
      </c>
      <c r="AX107" s="17"/>
      <c r="AY107" s="6"/>
      <c r="AZ107" s="23">
        <f t="shared" si="146"/>
        <v>0</v>
      </c>
      <c r="BA107" s="17"/>
      <c r="BB107" s="6"/>
      <c r="BC107" s="23">
        <f t="shared" si="147"/>
        <v>0</v>
      </c>
      <c r="BD107" s="17"/>
      <c r="BE107" s="6"/>
      <c r="BF107" s="23">
        <f t="shared" si="148"/>
        <v>0</v>
      </c>
      <c r="BG107" s="17"/>
      <c r="BH107" s="6"/>
      <c r="BI107" s="23">
        <f t="shared" si="149"/>
        <v>0</v>
      </c>
      <c r="BJ107" s="17"/>
      <c r="BK107" s="6"/>
      <c r="BL107" s="23">
        <f t="shared" si="150"/>
        <v>0</v>
      </c>
    </row>
    <row r="108" spans="1:64" ht="15">
      <c r="A108" s="32" t="s">
        <v>173</v>
      </c>
      <c r="B108" s="64">
        <f t="shared" si="130"/>
        <v>0</v>
      </c>
      <c r="C108" s="64">
        <f t="shared" si="129"/>
        <v>0</v>
      </c>
      <c r="D108" s="55">
        <v>0</v>
      </c>
      <c r="E108" s="17"/>
      <c r="F108" s="6"/>
      <c r="G108" s="23">
        <f t="shared" si="131"/>
        <v>0</v>
      </c>
      <c r="H108" s="17"/>
      <c r="I108" s="6"/>
      <c r="J108" s="23">
        <f t="shared" si="132"/>
        <v>0</v>
      </c>
      <c r="K108" s="17"/>
      <c r="L108" s="6"/>
      <c r="M108" s="23">
        <f t="shared" si="133"/>
        <v>0</v>
      </c>
      <c r="N108" s="17"/>
      <c r="O108" s="6"/>
      <c r="P108" s="23">
        <f t="shared" si="134"/>
        <v>0</v>
      </c>
      <c r="Q108" s="17"/>
      <c r="R108" s="6"/>
      <c r="S108" s="23">
        <f t="shared" si="135"/>
        <v>0</v>
      </c>
      <c r="T108" s="17"/>
      <c r="U108" s="6"/>
      <c r="V108" s="23">
        <f t="shared" si="136"/>
        <v>0</v>
      </c>
      <c r="W108" s="17"/>
      <c r="X108" s="6"/>
      <c r="Y108" s="23">
        <f t="shared" si="137"/>
        <v>0</v>
      </c>
      <c r="Z108" s="17"/>
      <c r="AA108" s="6"/>
      <c r="AB108" s="23">
        <f t="shared" si="138"/>
        <v>0</v>
      </c>
      <c r="AC108" s="17"/>
      <c r="AD108" s="6"/>
      <c r="AE108" s="23">
        <f t="shared" si="139"/>
        <v>0</v>
      </c>
      <c r="AF108" s="17"/>
      <c r="AG108" s="6"/>
      <c r="AH108" s="23">
        <f t="shared" si="140"/>
        <v>0</v>
      </c>
      <c r="AI108" s="17"/>
      <c r="AJ108" s="6"/>
      <c r="AK108" s="23">
        <f t="shared" si="141"/>
        <v>0</v>
      </c>
      <c r="AL108" s="17"/>
      <c r="AM108" s="6"/>
      <c r="AN108" s="23">
        <f t="shared" si="142"/>
        <v>0</v>
      </c>
      <c r="AO108" s="17"/>
      <c r="AP108" s="6"/>
      <c r="AQ108" s="23">
        <f t="shared" si="143"/>
        <v>0</v>
      </c>
      <c r="AR108" s="17"/>
      <c r="AS108" s="6"/>
      <c r="AT108" s="23">
        <f t="shared" si="144"/>
        <v>0</v>
      </c>
      <c r="AU108" s="17"/>
      <c r="AV108" s="6"/>
      <c r="AW108" s="23">
        <f t="shared" si="145"/>
        <v>0</v>
      </c>
      <c r="AX108" s="17"/>
      <c r="AY108" s="6"/>
      <c r="AZ108" s="23">
        <f t="shared" si="146"/>
        <v>0</v>
      </c>
      <c r="BA108" s="17"/>
      <c r="BB108" s="6"/>
      <c r="BC108" s="23">
        <f t="shared" si="147"/>
        <v>0</v>
      </c>
      <c r="BD108" s="17"/>
      <c r="BE108" s="6"/>
      <c r="BF108" s="23">
        <f t="shared" si="148"/>
        <v>0</v>
      </c>
      <c r="BG108" s="17"/>
      <c r="BH108" s="6"/>
      <c r="BI108" s="23">
        <f t="shared" si="149"/>
        <v>0</v>
      </c>
      <c r="BJ108" s="17"/>
      <c r="BK108" s="6"/>
      <c r="BL108" s="23">
        <f t="shared" si="150"/>
        <v>0</v>
      </c>
    </row>
    <row r="109" spans="1:64" ht="15">
      <c r="A109" s="32" t="s">
        <v>172</v>
      </c>
      <c r="B109" s="64">
        <f>SUM(D109,E109:F109,H109:I109,K109:L109,N109:O109,Q109:R109,T109:U109,W109:X109,Z109:AA109,AC109:AD109,AF109:AG109,AI109:AJ109,AL109:AM109,AO109:AP109,AR109:AS109,AU109:AV109,AX109:AY109,BA109:BB109,BD109:BE109,BG109:BH109,BJ109:BK109)</f>
        <v>0</v>
      </c>
      <c r="C109" s="64">
        <f t="shared" si="129"/>
        <v>0</v>
      </c>
      <c r="D109" s="55">
        <v>0</v>
      </c>
      <c r="E109" s="17"/>
      <c r="F109" s="6"/>
      <c r="G109" s="23">
        <f>D109+SUM(E109:F109)</f>
        <v>0</v>
      </c>
      <c r="H109" s="17"/>
      <c r="I109" s="6"/>
      <c r="J109" s="23">
        <f>G109+SUM(H109:I109)</f>
        <v>0</v>
      </c>
      <c r="K109" s="17"/>
      <c r="L109" s="6"/>
      <c r="M109" s="23">
        <f>J109+SUM(K109:L109)</f>
        <v>0</v>
      </c>
      <c r="N109" s="17"/>
      <c r="O109" s="6"/>
      <c r="P109" s="23">
        <f>M109+SUM(N109:O109)</f>
        <v>0</v>
      </c>
      <c r="Q109" s="17"/>
      <c r="R109" s="6"/>
      <c r="S109" s="23">
        <f>P109+SUM(Q109:R109)</f>
        <v>0</v>
      </c>
      <c r="T109" s="17"/>
      <c r="U109" s="6"/>
      <c r="V109" s="23">
        <f>S109+SUM(T109:U109)</f>
        <v>0</v>
      </c>
      <c r="W109" s="17"/>
      <c r="X109" s="6"/>
      <c r="Y109" s="23">
        <f>V109+SUM(W109:X109)</f>
        <v>0</v>
      </c>
      <c r="Z109" s="17"/>
      <c r="AA109" s="6"/>
      <c r="AB109" s="23">
        <f>Y109+SUM(Z109:AA109)</f>
        <v>0</v>
      </c>
      <c r="AC109" s="17"/>
      <c r="AD109" s="6"/>
      <c r="AE109" s="23">
        <f>AB109+SUM(AC109:AD109)</f>
        <v>0</v>
      </c>
      <c r="AF109" s="17"/>
      <c r="AG109" s="6"/>
      <c r="AH109" s="23">
        <f>AE109+SUM(AF109:AG109)</f>
        <v>0</v>
      </c>
      <c r="AI109" s="17"/>
      <c r="AJ109" s="6"/>
      <c r="AK109" s="23">
        <f>AH109+SUM(AI109:AJ109)</f>
        <v>0</v>
      </c>
      <c r="AL109" s="17"/>
      <c r="AM109" s="6"/>
      <c r="AN109" s="23">
        <f>AK109+SUM(AL109:AM109)</f>
        <v>0</v>
      </c>
      <c r="AO109" s="17"/>
      <c r="AP109" s="6"/>
      <c r="AQ109" s="23">
        <f>AN109+SUM(AO109:AP109)</f>
        <v>0</v>
      </c>
      <c r="AR109" s="17"/>
      <c r="AS109" s="6"/>
      <c r="AT109" s="23">
        <f>AQ109+SUM(AR109:AS109)</f>
        <v>0</v>
      </c>
      <c r="AU109" s="17"/>
      <c r="AV109" s="6"/>
      <c r="AW109" s="23">
        <f>AT109+SUM(AU109:AV109)</f>
        <v>0</v>
      </c>
      <c r="AX109" s="17"/>
      <c r="AY109" s="6"/>
      <c r="AZ109" s="23">
        <f>AW109+SUM(AX109:AY109)</f>
        <v>0</v>
      </c>
      <c r="BA109" s="17"/>
      <c r="BB109" s="6"/>
      <c r="BC109" s="23">
        <f>AZ109+SUM(BA109:BB109)</f>
        <v>0</v>
      </c>
      <c r="BD109" s="17"/>
      <c r="BE109" s="6"/>
      <c r="BF109" s="23">
        <f>BC109+SUM(BD109:BE109)</f>
        <v>0</v>
      </c>
      <c r="BG109" s="17"/>
      <c r="BH109" s="6"/>
      <c r="BI109" s="23">
        <f>BF109+SUM(BG109:BH109)</f>
        <v>0</v>
      </c>
      <c r="BJ109" s="17"/>
      <c r="BK109" s="6"/>
      <c r="BL109" s="23">
        <f>BI109+SUM(BJ109:BK109)</f>
        <v>0</v>
      </c>
    </row>
    <row r="110" spans="1:64" ht="15">
      <c r="A110" s="32" t="s">
        <v>27</v>
      </c>
      <c r="B110" s="64">
        <f t="shared" si="130"/>
        <v>0</v>
      </c>
      <c r="C110" s="64">
        <f t="shared" si="129"/>
        <v>0</v>
      </c>
      <c r="D110" s="55">
        <v>0</v>
      </c>
      <c r="E110" s="17"/>
      <c r="F110" s="6"/>
      <c r="G110" s="23">
        <f t="shared" si="131"/>
        <v>0</v>
      </c>
      <c r="H110" s="17"/>
      <c r="I110" s="6"/>
      <c r="J110" s="23">
        <f t="shared" si="132"/>
        <v>0</v>
      </c>
      <c r="K110" s="17"/>
      <c r="L110" s="6"/>
      <c r="M110" s="23">
        <f t="shared" si="133"/>
        <v>0</v>
      </c>
      <c r="N110" s="17"/>
      <c r="O110" s="6"/>
      <c r="P110" s="23">
        <f t="shared" si="134"/>
        <v>0</v>
      </c>
      <c r="Q110" s="17"/>
      <c r="R110" s="6"/>
      <c r="S110" s="23">
        <f t="shared" si="135"/>
        <v>0</v>
      </c>
      <c r="T110" s="17"/>
      <c r="U110" s="6"/>
      <c r="V110" s="23">
        <f t="shared" si="136"/>
        <v>0</v>
      </c>
      <c r="W110" s="17"/>
      <c r="X110" s="6"/>
      <c r="Y110" s="23">
        <f t="shared" si="137"/>
        <v>0</v>
      </c>
      <c r="Z110" s="17"/>
      <c r="AA110" s="6"/>
      <c r="AB110" s="23">
        <f t="shared" si="138"/>
        <v>0</v>
      </c>
      <c r="AC110" s="17"/>
      <c r="AD110" s="6"/>
      <c r="AE110" s="23">
        <f t="shared" si="139"/>
        <v>0</v>
      </c>
      <c r="AF110" s="17"/>
      <c r="AG110" s="6"/>
      <c r="AH110" s="23">
        <f t="shared" si="140"/>
        <v>0</v>
      </c>
      <c r="AI110" s="17"/>
      <c r="AJ110" s="6"/>
      <c r="AK110" s="23">
        <f t="shared" si="141"/>
        <v>0</v>
      </c>
      <c r="AL110" s="17"/>
      <c r="AM110" s="6"/>
      <c r="AN110" s="23">
        <f t="shared" si="142"/>
        <v>0</v>
      </c>
      <c r="AO110" s="17"/>
      <c r="AP110" s="6"/>
      <c r="AQ110" s="23">
        <f t="shared" si="143"/>
        <v>0</v>
      </c>
      <c r="AR110" s="17"/>
      <c r="AS110" s="6"/>
      <c r="AT110" s="23">
        <f t="shared" si="144"/>
        <v>0</v>
      </c>
      <c r="AU110" s="17"/>
      <c r="AV110" s="6"/>
      <c r="AW110" s="23">
        <f t="shared" si="145"/>
        <v>0</v>
      </c>
      <c r="AX110" s="17"/>
      <c r="AY110" s="6"/>
      <c r="AZ110" s="23">
        <f t="shared" si="146"/>
        <v>0</v>
      </c>
      <c r="BA110" s="17"/>
      <c r="BB110" s="6"/>
      <c r="BC110" s="23">
        <f t="shared" si="147"/>
        <v>0</v>
      </c>
      <c r="BD110" s="17"/>
      <c r="BE110" s="6"/>
      <c r="BF110" s="23">
        <f t="shared" si="148"/>
        <v>0</v>
      </c>
      <c r="BG110" s="17"/>
      <c r="BH110" s="6"/>
      <c r="BI110" s="23">
        <f t="shared" si="149"/>
        <v>0</v>
      </c>
      <c r="BJ110" s="17"/>
      <c r="BK110" s="6"/>
      <c r="BL110" s="23">
        <f t="shared" si="150"/>
        <v>0</v>
      </c>
    </row>
    <row r="111" spans="1:64" ht="15">
      <c r="A111" s="32" t="s">
        <v>28</v>
      </c>
      <c r="B111" s="64">
        <f t="shared" si="130"/>
        <v>0</v>
      </c>
      <c r="C111" s="64">
        <f t="shared" si="129"/>
        <v>0</v>
      </c>
      <c r="D111" s="55">
        <v>0</v>
      </c>
      <c r="E111" s="17"/>
      <c r="F111" s="6"/>
      <c r="G111" s="23">
        <f t="shared" si="131"/>
        <v>0</v>
      </c>
      <c r="H111" s="17"/>
      <c r="I111" s="6"/>
      <c r="J111" s="23">
        <f t="shared" si="132"/>
        <v>0</v>
      </c>
      <c r="K111" s="17"/>
      <c r="L111" s="6"/>
      <c r="M111" s="23">
        <f t="shared" si="133"/>
        <v>0</v>
      </c>
      <c r="N111" s="17"/>
      <c r="O111" s="6"/>
      <c r="P111" s="23">
        <f t="shared" si="134"/>
        <v>0</v>
      </c>
      <c r="Q111" s="17"/>
      <c r="R111" s="6"/>
      <c r="S111" s="23">
        <f t="shared" si="135"/>
        <v>0</v>
      </c>
      <c r="T111" s="17"/>
      <c r="U111" s="6"/>
      <c r="V111" s="23">
        <f t="shared" si="136"/>
        <v>0</v>
      </c>
      <c r="W111" s="17"/>
      <c r="X111" s="6"/>
      <c r="Y111" s="23">
        <f t="shared" si="137"/>
        <v>0</v>
      </c>
      <c r="Z111" s="17"/>
      <c r="AA111" s="6"/>
      <c r="AB111" s="23">
        <f t="shared" si="138"/>
        <v>0</v>
      </c>
      <c r="AC111" s="17"/>
      <c r="AD111" s="6"/>
      <c r="AE111" s="23">
        <f t="shared" si="139"/>
        <v>0</v>
      </c>
      <c r="AF111" s="17"/>
      <c r="AG111" s="6"/>
      <c r="AH111" s="23">
        <f t="shared" si="140"/>
        <v>0</v>
      </c>
      <c r="AI111" s="17"/>
      <c r="AJ111" s="6"/>
      <c r="AK111" s="23">
        <f t="shared" si="141"/>
        <v>0</v>
      </c>
      <c r="AL111" s="17"/>
      <c r="AM111" s="6"/>
      <c r="AN111" s="23">
        <f t="shared" si="142"/>
        <v>0</v>
      </c>
      <c r="AO111" s="17"/>
      <c r="AP111" s="6"/>
      <c r="AQ111" s="23">
        <f t="shared" si="143"/>
        <v>0</v>
      </c>
      <c r="AR111" s="17"/>
      <c r="AS111" s="6"/>
      <c r="AT111" s="23">
        <f t="shared" si="144"/>
        <v>0</v>
      </c>
      <c r="AU111" s="17"/>
      <c r="AV111" s="6"/>
      <c r="AW111" s="23">
        <f t="shared" si="145"/>
        <v>0</v>
      </c>
      <c r="AX111" s="17"/>
      <c r="AY111" s="6"/>
      <c r="AZ111" s="23">
        <f t="shared" si="146"/>
        <v>0</v>
      </c>
      <c r="BA111" s="17"/>
      <c r="BB111" s="6"/>
      <c r="BC111" s="23">
        <f t="shared" si="147"/>
        <v>0</v>
      </c>
      <c r="BD111" s="17"/>
      <c r="BE111" s="6"/>
      <c r="BF111" s="23">
        <f t="shared" si="148"/>
        <v>0</v>
      </c>
      <c r="BG111" s="17"/>
      <c r="BH111" s="6"/>
      <c r="BI111" s="23">
        <f t="shared" si="149"/>
        <v>0</v>
      </c>
      <c r="BJ111" s="17"/>
      <c r="BK111" s="6"/>
      <c r="BL111" s="23">
        <f t="shared" si="150"/>
        <v>0</v>
      </c>
    </row>
    <row r="112" spans="1:64" ht="15">
      <c r="A112" s="32" t="s">
        <v>201</v>
      </c>
      <c r="B112" s="64">
        <f>SUM(D112,E112:F112,H112:I112,K112:L112,N112:O112,Q112:R112,T112:U112,W112:X112,Z112:AA112,AC112:AD112,AF112:AG112,AI112:AJ112,AL112:AM112,AO112:AP112,AR112:AS112,AU112:AV112,AX112:AY112,BA112:BB112,BD112:BE112,BG112:BH112,BJ112:BK112)</f>
        <v>0</v>
      </c>
      <c r="C112" s="64">
        <f t="shared" si="129"/>
        <v>0</v>
      </c>
      <c r="D112" s="55">
        <v>0</v>
      </c>
      <c r="E112" s="17"/>
      <c r="F112" s="6"/>
      <c r="G112" s="23">
        <f>D112+SUM(E112:F112)</f>
        <v>0</v>
      </c>
      <c r="H112" s="17"/>
      <c r="I112" s="6"/>
      <c r="J112" s="23">
        <f>G112+SUM(H112:I112)</f>
        <v>0</v>
      </c>
      <c r="K112" s="17"/>
      <c r="L112" s="6"/>
      <c r="M112" s="23">
        <f>J112+SUM(K112:L112)</f>
        <v>0</v>
      </c>
      <c r="N112" s="17"/>
      <c r="O112" s="6"/>
      <c r="P112" s="23">
        <f>M112+SUM(N112:O112)</f>
        <v>0</v>
      </c>
      <c r="Q112" s="17"/>
      <c r="R112" s="6"/>
      <c r="S112" s="23">
        <f>P112+SUM(Q112:R112)</f>
        <v>0</v>
      </c>
      <c r="T112" s="17"/>
      <c r="U112" s="6"/>
      <c r="V112" s="23">
        <f>S112+SUM(T112:U112)</f>
        <v>0</v>
      </c>
      <c r="W112" s="17"/>
      <c r="X112" s="6"/>
      <c r="Y112" s="23">
        <f>V112+SUM(W112:X112)</f>
        <v>0</v>
      </c>
      <c r="Z112" s="17"/>
      <c r="AA112" s="6"/>
      <c r="AB112" s="23">
        <f>Y112+SUM(Z112:AA112)</f>
        <v>0</v>
      </c>
      <c r="AC112" s="17"/>
      <c r="AD112" s="6"/>
      <c r="AE112" s="23">
        <f>AB112+SUM(AC112:AD112)</f>
        <v>0</v>
      </c>
      <c r="AF112" s="17"/>
      <c r="AG112" s="6"/>
      <c r="AH112" s="23">
        <f>AE112+SUM(AF112:AG112)</f>
        <v>0</v>
      </c>
      <c r="AI112" s="17"/>
      <c r="AJ112" s="6"/>
      <c r="AK112" s="23">
        <f>AH112+SUM(AI112:AJ112)</f>
        <v>0</v>
      </c>
      <c r="AL112" s="17"/>
      <c r="AM112" s="6"/>
      <c r="AN112" s="23">
        <f>AK112+SUM(AL112:AM112)</f>
        <v>0</v>
      </c>
      <c r="AO112" s="17"/>
      <c r="AP112" s="6"/>
      <c r="AQ112" s="23">
        <f>AN112+SUM(AO112:AP112)</f>
        <v>0</v>
      </c>
      <c r="AR112" s="17"/>
      <c r="AS112" s="6"/>
      <c r="AT112" s="23">
        <f>AQ112+SUM(AR112:AS112)</f>
        <v>0</v>
      </c>
      <c r="AU112" s="17"/>
      <c r="AV112" s="6"/>
      <c r="AW112" s="23">
        <f>AT112+SUM(AU112:AV112)</f>
        <v>0</v>
      </c>
      <c r="AX112" s="17"/>
      <c r="AY112" s="6"/>
      <c r="AZ112" s="23">
        <f>AW112+SUM(AX112:AY112)</f>
        <v>0</v>
      </c>
      <c r="BA112" s="17"/>
      <c r="BB112" s="6"/>
      <c r="BC112" s="23">
        <f>AZ112+SUM(BA112:BB112)</f>
        <v>0</v>
      </c>
      <c r="BD112" s="17"/>
      <c r="BE112" s="6"/>
      <c r="BF112" s="23">
        <f>BC112+SUM(BD112:BE112)</f>
        <v>0</v>
      </c>
      <c r="BG112" s="17"/>
      <c r="BH112" s="6"/>
      <c r="BI112" s="23">
        <f>BF112+SUM(BG112:BH112)</f>
        <v>0</v>
      </c>
      <c r="BJ112" s="17"/>
      <c r="BK112" s="6"/>
      <c r="BL112" s="23">
        <f>BI112+SUM(BJ112:BK112)</f>
        <v>0</v>
      </c>
    </row>
    <row r="113" spans="1:64" ht="15">
      <c r="A113" s="32" t="s">
        <v>29</v>
      </c>
      <c r="B113" s="64">
        <f t="shared" si="130"/>
        <v>0</v>
      </c>
      <c r="C113" s="64">
        <f t="shared" si="129"/>
        <v>0</v>
      </c>
      <c r="D113" s="55">
        <v>0</v>
      </c>
      <c r="E113" s="17"/>
      <c r="F113" s="6"/>
      <c r="G113" s="23">
        <f t="shared" si="131"/>
        <v>0</v>
      </c>
      <c r="H113" s="17"/>
      <c r="I113" s="6"/>
      <c r="J113" s="23">
        <f t="shared" si="132"/>
        <v>0</v>
      </c>
      <c r="K113" s="17"/>
      <c r="L113" s="6"/>
      <c r="M113" s="23">
        <f t="shared" si="133"/>
        <v>0</v>
      </c>
      <c r="N113" s="17"/>
      <c r="O113" s="6"/>
      <c r="P113" s="23">
        <f t="shared" si="134"/>
        <v>0</v>
      </c>
      <c r="Q113" s="17"/>
      <c r="R113" s="6"/>
      <c r="S113" s="23">
        <f t="shared" si="135"/>
        <v>0</v>
      </c>
      <c r="T113" s="17"/>
      <c r="U113" s="6"/>
      <c r="V113" s="23">
        <f t="shared" si="136"/>
        <v>0</v>
      </c>
      <c r="W113" s="17"/>
      <c r="X113" s="6"/>
      <c r="Y113" s="23">
        <f t="shared" si="137"/>
        <v>0</v>
      </c>
      <c r="Z113" s="17"/>
      <c r="AA113" s="6"/>
      <c r="AB113" s="23">
        <f t="shared" si="138"/>
        <v>0</v>
      </c>
      <c r="AC113" s="17"/>
      <c r="AD113" s="6"/>
      <c r="AE113" s="23">
        <f t="shared" si="139"/>
        <v>0</v>
      </c>
      <c r="AF113" s="17"/>
      <c r="AG113" s="6"/>
      <c r="AH113" s="23">
        <f t="shared" si="140"/>
        <v>0</v>
      </c>
      <c r="AI113" s="17"/>
      <c r="AJ113" s="6"/>
      <c r="AK113" s="23">
        <f t="shared" si="141"/>
        <v>0</v>
      </c>
      <c r="AL113" s="17"/>
      <c r="AM113" s="6"/>
      <c r="AN113" s="23">
        <f t="shared" si="142"/>
        <v>0</v>
      </c>
      <c r="AO113" s="17"/>
      <c r="AP113" s="6"/>
      <c r="AQ113" s="23">
        <f t="shared" si="143"/>
        <v>0</v>
      </c>
      <c r="AR113" s="17"/>
      <c r="AS113" s="6"/>
      <c r="AT113" s="23">
        <f t="shared" si="144"/>
        <v>0</v>
      </c>
      <c r="AU113" s="17"/>
      <c r="AV113" s="6"/>
      <c r="AW113" s="23">
        <f t="shared" si="145"/>
        <v>0</v>
      </c>
      <c r="AX113" s="17"/>
      <c r="AY113" s="6"/>
      <c r="AZ113" s="23">
        <f t="shared" si="146"/>
        <v>0</v>
      </c>
      <c r="BA113" s="17"/>
      <c r="BB113" s="6"/>
      <c r="BC113" s="23">
        <f t="shared" si="147"/>
        <v>0</v>
      </c>
      <c r="BD113" s="17"/>
      <c r="BE113" s="6"/>
      <c r="BF113" s="23">
        <f t="shared" si="148"/>
        <v>0</v>
      </c>
      <c r="BG113" s="17"/>
      <c r="BH113" s="6"/>
      <c r="BI113" s="23">
        <f t="shared" si="149"/>
        <v>0</v>
      </c>
      <c r="BJ113" s="17"/>
      <c r="BK113" s="6"/>
      <c r="BL113" s="23">
        <f t="shared" si="150"/>
        <v>0</v>
      </c>
    </row>
    <row r="114" spans="1:64" ht="15">
      <c r="A114" s="32" t="s">
        <v>30</v>
      </c>
      <c r="B114" s="64">
        <f t="shared" si="130"/>
        <v>0</v>
      </c>
      <c r="C114" s="64">
        <f t="shared" si="129"/>
        <v>0</v>
      </c>
      <c r="D114" s="55">
        <v>0</v>
      </c>
      <c r="E114" s="17"/>
      <c r="F114" s="6"/>
      <c r="G114" s="23">
        <f t="shared" si="131"/>
        <v>0</v>
      </c>
      <c r="H114" s="17"/>
      <c r="I114" s="6"/>
      <c r="J114" s="23">
        <f t="shared" si="132"/>
        <v>0</v>
      </c>
      <c r="K114" s="17"/>
      <c r="L114" s="6"/>
      <c r="M114" s="23">
        <f t="shared" si="133"/>
        <v>0</v>
      </c>
      <c r="N114" s="17"/>
      <c r="O114" s="6"/>
      <c r="P114" s="23">
        <f t="shared" si="134"/>
        <v>0</v>
      </c>
      <c r="Q114" s="17"/>
      <c r="R114" s="6"/>
      <c r="S114" s="23">
        <f t="shared" si="135"/>
        <v>0</v>
      </c>
      <c r="T114" s="17"/>
      <c r="U114" s="6"/>
      <c r="V114" s="23">
        <f t="shared" si="136"/>
        <v>0</v>
      </c>
      <c r="W114" s="17"/>
      <c r="X114" s="6"/>
      <c r="Y114" s="23">
        <f t="shared" si="137"/>
        <v>0</v>
      </c>
      <c r="Z114" s="17"/>
      <c r="AA114" s="6"/>
      <c r="AB114" s="23">
        <f t="shared" si="138"/>
        <v>0</v>
      </c>
      <c r="AC114" s="17"/>
      <c r="AD114" s="6"/>
      <c r="AE114" s="23">
        <f t="shared" si="139"/>
        <v>0</v>
      </c>
      <c r="AF114" s="17"/>
      <c r="AG114" s="6"/>
      <c r="AH114" s="23">
        <f t="shared" si="140"/>
        <v>0</v>
      </c>
      <c r="AI114" s="17"/>
      <c r="AJ114" s="6"/>
      <c r="AK114" s="23">
        <f t="shared" si="141"/>
        <v>0</v>
      </c>
      <c r="AL114" s="17"/>
      <c r="AM114" s="6"/>
      <c r="AN114" s="23">
        <f t="shared" si="142"/>
        <v>0</v>
      </c>
      <c r="AO114" s="17"/>
      <c r="AP114" s="6"/>
      <c r="AQ114" s="23">
        <f t="shared" si="143"/>
        <v>0</v>
      </c>
      <c r="AR114" s="17"/>
      <c r="AS114" s="6"/>
      <c r="AT114" s="23">
        <f t="shared" si="144"/>
        <v>0</v>
      </c>
      <c r="AU114" s="17"/>
      <c r="AV114" s="6"/>
      <c r="AW114" s="23">
        <f t="shared" si="145"/>
        <v>0</v>
      </c>
      <c r="AX114" s="17"/>
      <c r="AY114" s="6"/>
      <c r="AZ114" s="23">
        <f t="shared" si="146"/>
        <v>0</v>
      </c>
      <c r="BA114" s="17"/>
      <c r="BB114" s="6"/>
      <c r="BC114" s="23">
        <f t="shared" si="147"/>
        <v>0</v>
      </c>
      <c r="BD114" s="17"/>
      <c r="BE114" s="6"/>
      <c r="BF114" s="23">
        <f t="shared" si="148"/>
        <v>0</v>
      </c>
      <c r="BG114" s="17"/>
      <c r="BH114" s="6"/>
      <c r="BI114" s="23">
        <f t="shared" si="149"/>
        <v>0</v>
      </c>
      <c r="BJ114" s="17"/>
      <c r="BK114" s="6"/>
      <c r="BL114" s="23">
        <f t="shared" si="150"/>
        <v>0</v>
      </c>
    </row>
    <row r="115" spans="1:64" ht="15">
      <c r="A115" s="32" t="s">
        <v>31</v>
      </c>
      <c r="B115" s="64">
        <f t="shared" si="130"/>
        <v>0</v>
      </c>
      <c r="C115" s="64">
        <f t="shared" si="129"/>
        <v>0</v>
      </c>
      <c r="D115" s="55">
        <v>0</v>
      </c>
      <c r="E115" s="17"/>
      <c r="F115" s="6"/>
      <c r="G115" s="23">
        <f t="shared" si="131"/>
        <v>0</v>
      </c>
      <c r="H115" s="17"/>
      <c r="I115" s="6"/>
      <c r="J115" s="23">
        <f t="shared" si="132"/>
        <v>0</v>
      </c>
      <c r="K115" s="17"/>
      <c r="L115" s="6"/>
      <c r="M115" s="23">
        <f t="shared" si="133"/>
        <v>0</v>
      </c>
      <c r="N115" s="17"/>
      <c r="O115" s="6"/>
      <c r="P115" s="23">
        <f t="shared" si="134"/>
        <v>0</v>
      </c>
      <c r="Q115" s="17"/>
      <c r="R115" s="6"/>
      <c r="S115" s="23">
        <f t="shared" si="135"/>
        <v>0</v>
      </c>
      <c r="T115" s="17"/>
      <c r="U115" s="6"/>
      <c r="V115" s="23">
        <f t="shared" si="136"/>
        <v>0</v>
      </c>
      <c r="W115" s="17"/>
      <c r="X115" s="6"/>
      <c r="Y115" s="23">
        <f t="shared" si="137"/>
        <v>0</v>
      </c>
      <c r="Z115" s="17"/>
      <c r="AA115" s="6"/>
      <c r="AB115" s="23">
        <f t="shared" si="138"/>
        <v>0</v>
      </c>
      <c r="AC115" s="17"/>
      <c r="AD115" s="6"/>
      <c r="AE115" s="23">
        <f t="shared" si="139"/>
        <v>0</v>
      </c>
      <c r="AF115" s="17"/>
      <c r="AG115" s="6"/>
      <c r="AH115" s="23">
        <f t="shared" si="140"/>
        <v>0</v>
      </c>
      <c r="AI115" s="17"/>
      <c r="AJ115" s="6"/>
      <c r="AK115" s="23">
        <f t="shared" si="141"/>
        <v>0</v>
      </c>
      <c r="AL115" s="17"/>
      <c r="AM115" s="6"/>
      <c r="AN115" s="23">
        <f t="shared" si="142"/>
        <v>0</v>
      </c>
      <c r="AO115" s="17"/>
      <c r="AP115" s="6"/>
      <c r="AQ115" s="23">
        <f t="shared" si="143"/>
        <v>0</v>
      </c>
      <c r="AR115" s="17"/>
      <c r="AS115" s="6"/>
      <c r="AT115" s="23">
        <f t="shared" si="144"/>
        <v>0</v>
      </c>
      <c r="AU115" s="17"/>
      <c r="AV115" s="6"/>
      <c r="AW115" s="23">
        <f t="shared" si="145"/>
        <v>0</v>
      </c>
      <c r="AX115" s="17"/>
      <c r="AY115" s="6"/>
      <c r="AZ115" s="23">
        <f t="shared" si="146"/>
        <v>0</v>
      </c>
      <c r="BA115" s="17"/>
      <c r="BB115" s="6"/>
      <c r="BC115" s="23">
        <f t="shared" si="147"/>
        <v>0</v>
      </c>
      <c r="BD115" s="17"/>
      <c r="BE115" s="6"/>
      <c r="BF115" s="23">
        <f t="shared" si="148"/>
        <v>0</v>
      </c>
      <c r="BG115" s="17"/>
      <c r="BH115" s="6"/>
      <c r="BI115" s="23">
        <f t="shared" si="149"/>
        <v>0</v>
      </c>
      <c r="BJ115" s="17"/>
      <c r="BK115" s="6"/>
      <c r="BL115" s="23">
        <f t="shared" si="150"/>
        <v>0</v>
      </c>
    </row>
    <row r="116" spans="1:64" ht="15">
      <c r="A116" s="32" t="s">
        <v>174</v>
      </c>
      <c r="B116" s="64">
        <f>SUM(D116,E116:F116,H116:I116,K116:L116,N116:O116,Q116:R116,T116:U116,W116:X116,Z116:AA116,AC116:AD116,AF116:AG116,AI116:AJ116,AL116:AM116,AO116:AP116,AR116:AS116,AU116:AV116,AX116:AY116,BA116:BB116,BD116:BE116,BG116:BH116,BJ116:BK116)</f>
        <v>0</v>
      </c>
      <c r="C116" s="64">
        <f t="shared" si="129"/>
        <v>0</v>
      </c>
      <c r="D116" s="55">
        <v>0</v>
      </c>
      <c r="E116" s="17"/>
      <c r="F116" s="6"/>
      <c r="G116" s="23">
        <f>D116+SUM(E116:F116)</f>
        <v>0</v>
      </c>
      <c r="H116" s="17"/>
      <c r="I116" s="6"/>
      <c r="J116" s="23">
        <f>G116+SUM(H116:I116)</f>
        <v>0</v>
      </c>
      <c r="K116" s="17"/>
      <c r="L116" s="6"/>
      <c r="M116" s="23">
        <f>J116+SUM(K116:L116)</f>
        <v>0</v>
      </c>
      <c r="N116" s="17"/>
      <c r="O116" s="6"/>
      <c r="P116" s="23">
        <f>M116+SUM(N116:O116)</f>
        <v>0</v>
      </c>
      <c r="Q116" s="17"/>
      <c r="R116" s="6"/>
      <c r="S116" s="23">
        <f>P116+SUM(Q116:R116)</f>
        <v>0</v>
      </c>
      <c r="T116" s="17"/>
      <c r="U116" s="6"/>
      <c r="V116" s="23">
        <f>S116+SUM(T116:U116)</f>
        <v>0</v>
      </c>
      <c r="W116" s="17"/>
      <c r="X116" s="6"/>
      <c r="Y116" s="23">
        <f>V116+SUM(W116:X116)</f>
        <v>0</v>
      </c>
      <c r="Z116" s="17"/>
      <c r="AA116" s="6"/>
      <c r="AB116" s="23">
        <f>Y116+SUM(Z116:AA116)</f>
        <v>0</v>
      </c>
      <c r="AC116" s="17"/>
      <c r="AD116" s="6"/>
      <c r="AE116" s="23">
        <f>AB116+SUM(AC116:AD116)</f>
        <v>0</v>
      </c>
      <c r="AF116" s="17"/>
      <c r="AG116" s="6"/>
      <c r="AH116" s="23">
        <f>AE116+SUM(AF116:AG116)</f>
        <v>0</v>
      </c>
      <c r="AI116" s="17"/>
      <c r="AJ116" s="6"/>
      <c r="AK116" s="23">
        <f>AH116+SUM(AI116:AJ116)</f>
        <v>0</v>
      </c>
      <c r="AL116" s="17"/>
      <c r="AM116" s="6"/>
      <c r="AN116" s="23">
        <f>AK116+SUM(AL116:AM116)</f>
        <v>0</v>
      </c>
      <c r="AO116" s="17"/>
      <c r="AP116" s="6"/>
      <c r="AQ116" s="23">
        <f>AN116+SUM(AO116:AP116)</f>
        <v>0</v>
      </c>
      <c r="AR116" s="17"/>
      <c r="AS116" s="6"/>
      <c r="AT116" s="23">
        <f>AQ116+SUM(AR116:AS116)</f>
        <v>0</v>
      </c>
      <c r="AU116" s="17"/>
      <c r="AV116" s="6"/>
      <c r="AW116" s="23">
        <f>AT116+SUM(AU116:AV116)</f>
        <v>0</v>
      </c>
      <c r="AX116" s="17"/>
      <c r="AY116" s="6"/>
      <c r="AZ116" s="23">
        <f>AW116+SUM(AX116:AY116)</f>
        <v>0</v>
      </c>
      <c r="BA116" s="17"/>
      <c r="BB116" s="6"/>
      <c r="BC116" s="23">
        <f>AZ116+SUM(BA116:BB116)</f>
        <v>0</v>
      </c>
      <c r="BD116" s="17"/>
      <c r="BE116" s="6"/>
      <c r="BF116" s="23">
        <f>BC116+SUM(BD116:BE116)</f>
        <v>0</v>
      </c>
      <c r="BG116" s="17"/>
      <c r="BH116" s="6"/>
      <c r="BI116" s="23">
        <f>BF116+SUM(BG116:BH116)</f>
        <v>0</v>
      </c>
      <c r="BJ116" s="17"/>
      <c r="BK116" s="6"/>
      <c r="BL116" s="23">
        <f>BI116+SUM(BJ116:BK116)</f>
        <v>0</v>
      </c>
    </row>
    <row r="117" spans="1:64" ht="15">
      <c r="A117" s="32" t="s">
        <v>32</v>
      </c>
      <c r="B117" s="64">
        <f t="shared" si="130"/>
        <v>0</v>
      </c>
      <c r="C117" s="64">
        <f t="shared" si="129"/>
        <v>0</v>
      </c>
      <c r="D117" s="55">
        <v>0</v>
      </c>
      <c r="E117" s="17"/>
      <c r="F117" s="6"/>
      <c r="G117" s="23">
        <f t="shared" si="131"/>
        <v>0</v>
      </c>
      <c r="H117" s="17"/>
      <c r="I117" s="6"/>
      <c r="J117" s="23">
        <f t="shared" si="132"/>
        <v>0</v>
      </c>
      <c r="K117" s="17"/>
      <c r="L117" s="6"/>
      <c r="M117" s="23">
        <f t="shared" si="133"/>
        <v>0</v>
      </c>
      <c r="N117" s="17"/>
      <c r="O117" s="6"/>
      <c r="P117" s="23">
        <f t="shared" si="134"/>
        <v>0</v>
      </c>
      <c r="Q117" s="17"/>
      <c r="R117" s="6"/>
      <c r="S117" s="23">
        <f t="shared" si="135"/>
        <v>0</v>
      </c>
      <c r="T117" s="17"/>
      <c r="U117" s="6"/>
      <c r="V117" s="23">
        <f t="shared" si="136"/>
        <v>0</v>
      </c>
      <c r="W117" s="17"/>
      <c r="X117" s="6"/>
      <c r="Y117" s="23">
        <f t="shared" si="137"/>
        <v>0</v>
      </c>
      <c r="Z117" s="17"/>
      <c r="AA117" s="6"/>
      <c r="AB117" s="23">
        <f t="shared" si="138"/>
        <v>0</v>
      </c>
      <c r="AC117" s="17"/>
      <c r="AD117" s="6"/>
      <c r="AE117" s="23">
        <f t="shared" si="139"/>
        <v>0</v>
      </c>
      <c r="AF117" s="17"/>
      <c r="AG117" s="6"/>
      <c r="AH117" s="23">
        <f t="shared" si="140"/>
        <v>0</v>
      </c>
      <c r="AI117" s="17"/>
      <c r="AJ117" s="6"/>
      <c r="AK117" s="23">
        <f t="shared" si="141"/>
        <v>0</v>
      </c>
      <c r="AL117" s="17"/>
      <c r="AM117" s="6"/>
      <c r="AN117" s="23">
        <f t="shared" si="142"/>
        <v>0</v>
      </c>
      <c r="AO117" s="17"/>
      <c r="AP117" s="6"/>
      <c r="AQ117" s="23">
        <f t="shared" si="143"/>
        <v>0</v>
      </c>
      <c r="AR117" s="17"/>
      <c r="AS117" s="6"/>
      <c r="AT117" s="23">
        <f t="shared" si="144"/>
        <v>0</v>
      </c>
      <c r="AU117" s="17"/>
      <c r="AV117" s="6"/>
      <c r="AW117" s="23">
        <f t="shared" si="145"/>
        <v>0</v>
      </c>
      <c r="AX117" s="17"/>
      <c r="AY117" s="6"/>
      <c r="AZ117" s="23">
        <f t="shared" si="146"/>
        <v>0</v>
      </c>
      <c r="BA117" s="17"/>
      <c r="BB117" s="6"/>
      <c r="BC117" s="23">
        <f t="shared" si="147"/>
        <v>0</v>
      </c>
      <c r="BD117" s="17"/>
      <c r="BE117" s="6"/>
      <c r="BF117" s="23">
        <f t="shared" si="148"/>
        <v>0</v>
      </c>
      <c r="BG117" s="17"/>
      <c r="BH117" s="6"/>
      <c r="BI117" s="23">
        <f t="shared" si="149"/>
        <v>0</v>
      </c>
      <c r="BJ117" s="17"/>
      <c r="BK117" s="6"/>
      <c r="BL117" s="23">
        <f t="shared" si="150"/>
        <v>0</v>
      </c>
    </row>
    <row r="118" spans="1:64" ht="15">
      <c r="A118" s="32" t="s">
        <v>33</v>
      </c>
      <c r="B118" s="64">
        <f t="shared" si="130"/>
        <v>0</v>
      </c>
      <c r="C118" s="64">
        <f t="shared" si="129"/>
        <v>0</v>
      </c>
      <c r="D118" s="55">
        <v>0</v>
      </c>
      <c r="E118" s="17"/>
      <c r="F118" s="6"/>
      <c r="G118" s="23">
        <f t="shared" si="131"/>
        <v>0</v>
      </c>
      <c r="H118" s="17"/>
      <c r="I118" s="6"/>
      <c r="J118" s="23">
        <f t="shared" si="132"/>
        <v>0</v>
      </c>
      <c r="K118" s="17"/>
      <c r="L118" s="6"/>
      <c r="M118" s="23">
        <f t="shared" si="133"/>
        <v>0</v>
      </c>
      <c r="N118" s="17"/>
      <c r="O118" s="6"/>
      <c r="P118" s="23">
        <f t="shared" si="134"/>
        <v>0</v>
      </c>
      <c r="Q118" s="17"/>
      <c r="R118" s="6"/>
      <c r="S118" s="23">
        <f t="shared" si="135"/>
        <v>0</v>
      </c>
      <c r="T118" s="17"/>
      <c r="U118" s="6"/>
      <c r="V118" s="23">
        <f t="shared" si="136"/>
        <v>0</v>
      </c>
      <c r="W118" s="17"/>
      <c r="X118" s="6"/>
      <c r="Y118" s="23">
        <f t="shared" si="137"/>
        <v>0</v>
      </c>
      <c r="Z118" s="17"/>
      <c r="AA118" s="6"/>
      <c r="AB118" s="23">
        <f t="shared" si="138"/>
        <v>0</v>
      </c>
      <c r="AC118" s="17"/>
      <c r="AD118" s="6"/>
      <c r="AE118" s="23">
        <f t="shared" si="139"/>
        <v>0</v>
      </c>
      <c r="AF118" s="17"/>
      <c r="AG118" s="6"/>
      <c r="AH118" s="23">
        <f t="shared" si="140"/>
        <v>0</v>
      </c>
      <c r="AI118" s="17"/>
      <c r="AJ118" s="6"/>
      <c r="AK118" s="23">
        <f t="shared" si="141"/>
        <v>0</v>
      </c>
      <c r="AL118" s="17"/>
      <c r="AM118" s="6"/>
      <c r="AN118" s="23">
        <f t="shared" si="142"/>
        <v>0</v>
      </c>
      <c r="AO118" s="17"/>
      <c r="AP118" s="6"/>
      <c r="AQ118" s="23">
        <f t="shared" si="143"/>
        <v>0</v>
      </c>
      <c r="AR118" s="17"/>
      <c r="AS118" s="6"/>
      <c r="AT118" s="23">
        <f t="shared" si="144"/>
        <v>0</v>
      </c>
      <c r="AU118" s="17"/>
      <c r="AV118" s="6"/>
      <c r="AW118" s="23">
        <f t="shared" si="145"/>
        <v>0</v>
      </c>
      <c r="AX118" s="17"/>
      <c r="AY118" s="6"/>
      <c r="AZ118" s="23">
        <f t="shared" si="146"/>
        <v>0</v>
      </c>
      <c r="BA118" s="17"/>
      <c r="BB118" s="6"/>
      <c r="BC118" s="23">
        <f t="shared" si="147"/>
        <v>0</v>
      </c>
      <c r="BD118" s="17"/>
      <c r="BE118" s="6"/>
      <c r="BF118" s="23">
        <f t="shared" si="148"/>
        <v>0</v>
      </c>
      <c r="BG118" s="17"/>
      <c r="BH118" s="6"/>
      <c r="BI118" s="23">
        <f t="shared" si="149"/>
        <v>0</v>
      </c>
      <c r="BJ118" s="17"/>
      <c r="BK118" s="6"/>
      <c r="BL118" s="23">
        <f t="shared" si="150"/>
        <v>0</v>
      </c>
    </row>
    <row r="119" spans="1:64" ht="15">
      <c r="A119" s="32" t="s">
        <v>35</v>
      </c>
      <c r="B119" s="64">
        <f>SUM(D119,E119:F119,H119:I119,K119:L119,N119:O119,Q119:R119,T119:U119,W119:X119,Z119:AA119,AC119:AD119,AF119:AG119,AI119:AJ119,AL119:AM119,AO119:AP119,AR119:AS119,AU119:AV119,AX119:AY119,BA119:BB119,BD119:BE119,BG119:BH119,BJ119:BK119)</f>
        <v>0</v>
      </c>
      <c r="C119" s="64">
        <f t="shared" si="129"/>
        <v>0</v>
      </c>
      <c r="D119" s="55">
        <v>0</v>
      </c>
      <c r="E119" s="17"/>
      <c r="F119" s="6"/>
      <c r="G119" s="23">
        <f>D119+SUM(E119:F119)</f>
        <v>0</v>
      </c>
      <c r="H119" s="17"/>
      <c r="I119" s="6"/>
      <c r="J119" s="23">
        <f>G119+SUM(H119:I119)</f>
        <v>0</v>
      </c>
      <c r="K119" s="17"/>
      <c r="L119" s="6"/>
      <c r="M119" s="23">
        <f>J119+SUM(K119:L119)</f>
        <v>0</v>
      </c>
      <c r="N119" s="17"/>
      <c r="O119" s="6"/>
      <c r="P119" s="23">
        <f>M119+SUM(N119:O119)</f>
        <v>0</v>
      </c>
      <c r="Q119" s="17"/>
      <c r="R119" s="6"/>
      <c r="S119" s="23">
        <f>P119+SUM(Q119:R119)</f>
        <v>0</v>
      </c>
      <c r="T119" s="17"/>
      <c r="U119" s="6"/>
      <c r="V119" s="23">
        <f>S119+SUM(T119:U119)</f>
        <v>0</v>
      </c>
      <c r="W119" s="17"/>
      <c r="X119" s="6"/>
      <c r="Y119" s="23">
        <f>V119+SUM(W119:X119)</f>
        <v>0</v>
      </c>
      <c r="Z119" s="17"/>
      <c r="AA119" s="6"/>
      <c r="AB119" s="23">
        <f>Y119+SUM(Z119:AA119)</f>
        <v>0</v>
      </c>
      <c r="AC119" s="17"/>
      <c r="AD119" s="6"/>
      <c r="AE119" s="23">
        <f>AB119+SUM(AC119:AD119)</f>
        <v>0</v>
      </c>
      <c r="AF119" s="17"/>
      <c r="AG119" s="6"/>
      <c r="AH119" s="23">
        <f>AE119+SUM(AF119:AG119)</f>
        <v>0</v>
      </c>
      <c r="AI119" s="17"/>
      <c r="AJ119" s="6"/>
      <c r="AK119" s="23">
        <f>AH119+SUM(AI119:AJ119)</f>
        <v>0</v>
      </c>
      <c r="AL119" s="17"/>
      <c r="AM119" s="6"/>
      <c r="AN119" s="23">
        <f>AK119+SUM(AL119:AM119)</f>
        <v>0</v>
      </c>
      <c r="AO119" s="17"/>
      <c r="AP119" s="6"/>
      <c r="AQ119" s="23">
        <f>AN119+SUM(AO119:AP119)</f>
        <v>0</v>
      </c>
      <c r="AR119" s="17"/>
      <c r="AS119" s="6"/>
      <c r="AT119" s="23">
        <f>AQ119+SUM(AR119:AS119)</f>
        <v>0</v>
      </c>
      <c r="AU119" s="17"/>
      <c r="AV119" s="6"/>
      <c r="AW119" s="23">
        <f>AT119+SUM(AU119:AV119)</f>
        <v>0</v>
      </c>
      <c r="AX119" s="17"/>
      <c r="AY119" s="6"/>
      <c r="AZ119" s="23">
        <f>AW119+SUM(AX119:AY119)</f>
        <v>0</v>
      </c>
      <c r="BA119" s="17"/>
      <c r="BB119" s="6"/>
      <c r="BC119" s="23">
        <f>AZ119+SUM(BA119:BB119)</f>
        <v>0</v>
      </c>
      <c r="BD119" s="17"/>
      <c r="BE119" s="6"/>
      <c r="BF119" s="23">
        <f>BC119+SUM(BD119:BE119)</f>
        <v>0</v>
      </c>
      <c r="BG119" s="17"/>
      <c r="BH119" s="6"/>
      <c r="BI119" s="23">
        <f>BF119+SUM(BG119:BH119)</f>
        <v>0</v>
      </c>
      <c r="BJ119" s="17"/>
      <c r="BK119" s="6"/>
      <c r="BL119" s="23">
        <f>BI119+SUM(BJ119:BK119)</f>
        <v>0</v>
      </c>
    </row>
    <row r="120" spans="1:64" ht="15">
      <c r="A120" s="32" t="s">
        <v>35</v>
      </c>
      <c r="B120" s="64">
        <f>SUM(D120,E120:F120,H120:I120,K120:L120,N120:O120,Q120:R120,T120:U120,W120:X120,Z120:AA120,AC120:AD120,AF120:AG120,AI120:AJ120,AL120:AM120,AO120:AP120,AR120:AS120,AU120:AV120,AX120:AY120,BA120:BB120,BD120:BE120,BG120:BH120,BJ120:BK120)</f>
        <v>0</v>
      </c>
      <c r="C120" s="64">
        <f t="shared" si="129"/>
        <v>0</v>
      </c>
      <c r="D120" s="55">
        <v>0</v>
      </c>
      <c r="E120" s="17"/>
      <c r="F120" s="6"/>
      <c r="G120" s="23">
        <f>D120+SUM(E120:F120)</f>
        <v>0</v>
      </c>
      <c r="H120" s="17"/>
      <c r="I120" s="6"/>
      <c r="J120" s="23">
        <f>G120+SUM(H120:I120)</f>
        <v>0</v>
      </c>
      <c r="K120" s="17"/>
      <c r="L120" s="6"/>
      <c r="M120" s="23">
        <f>J120+SUM(K120:L120)</f>
        <v>0</v>
      </c>
      <c r="N120" s="17"/>
      <c r="O120" s="6"/>
      <c r="P120" s="23">
        <f>M120+SUM(N120:O120)</f>
        <v>0</v>
      </c>
      <c r="Q120" s="17"/>
      <c r="R120" s="6"/>
      <c r="S120" s="23">
        <f>P120+SUM(Q120:R120)</f>
        <v>0</v>
      </c>
      <c r="T120" s="17"/>
      <c r="U120" s="6"/>
      <c r="V120" s="23">
        <f>S120+SUM(T120:U120)</f>
        <v>0</v>
      </c>
      <c r="W120" s="17"/>
      <c r="X120" s="6"/>
      <c r="Y120" s="23">
        <f>V120+SUM(W120:X120)</f>
        <v>0</v>
      </c>
      <c r="Z120" s="17"/>
      <c r="AA120" s="6"/>
      <c r="AB120" s="23">
        <f>Y120+SUM(Z120:AA120)</f>
        <v>0</v>
      </c>
      <c r="AC120" s="17"/>
      <c r="AD120" s="6"/>
      <c r="AE120" s="23">
        <f>AB120+SUM(AC120:AD120)</f>
        <v>0</v>
      </c>
      <c r="AF120" s="17"/>
      <c r="AG120" s="6"/>
      <c r="AH120" s="23">
        <f>AE120+SUM(AF120:AG120)</f>
        <v>0</v>
      </c>
      <c r="AI120" s="17"/>
      <c r="AJ120" s="6"/>
      <c r="AK120" s="23">
        <f>AH120+SUM(AI120:AJ120)</f>
        <v>0</v>
      </c>
      <c r="AL120" s="17"/>
      <c r="AM120" s="6"/>
      <c r="AN120" s="23">
        <f>AK120+SUM(AL120:AM120)</f>
        <v>0</v>
      </c>
      <c r="AO120" s="17"/>
      <c r="AP120" s="6"/>
      <c r="AQ120" s="23">
        <f>AN120+SUM(AO120:AP120)</f>
        <v>0</v>
      </c>
      <c r="AR120" s="17"/>
      <c r="AS120" s="6"/>
      <c r="AT120" s="23">
        <f>AQ120+SUM(AR120:AS120)</f>
        <v>0</v>
      </c>
      <c r="AU120" s="17"/>
      <c r="AV120" s="6"/>
      <c r="AW120" s="23">
        <f>AT120+SUM(AU120:AV120)</f>
        <v>0</v>
      </c>
      <c r="AX120" s="17"/>
      <c r="AY120" s="6"/>
      <c r="AZ120" s="23">
        <f>AW120+SUM(AX120:AY120)</f>
        <v>0</v>
      </c>
      <c r="BA120" s="17"/>
      <c r="BB120" s="6"/>
      <c r="BC120" s="23">
        <f>AZ120+SUM(BA120:BB120)</f>
        <v>0</v>
      </c>
      <c r="BD120" s="17"/>
      <c r="BE120" s="6"/>
      <c r="BF120" s="23">
        <f>BC120+SUM(BD120:BE120)</f>
        <v>0</v>
      </c>
      <c r="BG120" s="17"/>
      <c r="BH120" s="6"/>
      <c r="BI120" s="23">
        <f>BF120+SUM(BG120:BH120)</f>
        <v>0</v>
      </c>
      <c r="BJ120" s="17"/>
      <c r="BK120" s="6"/>
      <c r="BL120" s="23">
        <f>BI120+SUM(BJ120:BK120)</f>
        <v>0</v>
      </c>
    </row>
    <row r="121" spans="1:64" ht="15">
      <c r="A121" s="32" t="s">
        <v>35</v>
      </c>
      <c r="B121" s="64">
        <f t="shared" si="130"/>
        <v>0</v>
      </c>
      <c r="C121" s="64">
        <f t="shared" si="129"/>
        <v>0</v>
      </c>
      <c r="D121" s="55">
        <v>0</v>
      </c>
      <c r="E121" s="17"/>
      <c r="F121" s="6"/>
      <c r="G121" s="23">
        <f t="shared" si="131"/>
        <v>0</v>
      </c>
      <c r="H121" s="17"/>
      <c r="I121" s="6"/>
      <c r="J121" s="23">
        <f t="shared" si="132"/>
        <v>0</v>
      </c>
      <c r="K121" s="17"/>
      <c r="L121" s="6"/>
      <c r="M121" s="23">
        <f t="shared" si="133"/>
        <v>0</v>
      </c>
      <c r="N121" s="17"/>
      <c r="O121" s="6"/>
      <c r="P121" s="23">
        <f t="shared" si="134"/>
        <v>0</v>
      </c>
      <c r="Q121" s="17"/>
      <c r="R121" s="6"/>
      <c r="S121" s="23">
        <f t="shared" si="135"/>
        <v>0</v>
      </c>
      <c r="T121" s="17"/>
      <c r="U121" s="6"/>
      <c r="V121" s="23">
        <f t="shared" si="136"/>
        <v>0</v>
      </c>
      <c r="W121" s="17"/>
      <c r="X121" s="6"/>
      <c r="Y121" s="23">
        <f t="shared" si="137"/>
        <v>0</v>
      </c>
      <c r="Z121" s="17"/>
      <c r="AA121" s="6"/>
      <c r="AB121" s="23">
        <f t="shared" si="138"/>
        <v>0</v>
      </c>
      <c r="AC121" s="17"/>
      <c r="AD121" s="6"/>
      <c r="AE121" s="23">
        <f t="shared" si="139"/>
        <v>0</v>
      </c>
      <c r="AF121" s="17"/>
      <c r="AG121" s="6"/>
      <c r="AH121" s="23">
        <f t="shared" si="140"/>
        <v>0</v>
      </c>
      <c r="AI121" s="17"/>
      <c r="AJ121" s="6"/>
      <c r="AK121" s="23">
        <f t="shared" si="141"/>
        <v>0</v>
      </c>
      <c r="AL121" s="17"/>
      <c r="AM121" s="6"/>
      <c r="AN121" s="23">
        <f t="shared" si="142"/>
        <v>0</v>
      </c>
      <c r="AO121" s="17"/>
      <c r="AP121" s="6"/>
      <c r="AQ121" s="23">
        <f t="shared" si="143"/>
        <v>0</v>
      </c>
      <c r="AR121" s="17"/>
      <c r="AS121" s="6"/>
      <c r="AT121" s="23">
        <f t="shared" si="144"/>
        <v>0</v>
      </c>
      <c r="AU121" s="17"/>
      <c r="AV121" s="6"/>
      <c r="AW121" s="23">
        <f t="shared" si="145"/>
        <v>0</v>
      </c>
      <c r="AX121" s="17"/>
      <c r="AY121" s="6"/>
      <c r="AZ121" s="23">
        <f t="shared" si="146"/>
        <v>0</v>
      </c>
      <c r="BA121" s="17"/>
      <c r="BB121" s="6"/>
      <c r="BC121" s="23">
        <f t="shared" si="147"/>
        <v>0</v>
      </c>
      <c r="BD121" s="17"/>
      <c r="BE121" s="6"/>
      <c r="BF121" s="23">
        <f t="shared" si="148"/>
        <v>0</v>
      </c>
      <c r="BG121" s="17"/>
      <c r="BH121" s="6"/>
      <c r="BI121" s="23">
        <f t="shared" si="149"/>
        <v>0</v>
      </c>
      <c r="BJ121" s="17"/>
      <c r="BK121" s="6"/>
      <c r="BL121" s="23">
        <f t="shared" si="150"/>
        <v>0</v>
      </c>
    </row>
    <row r="122" spans="1:64" ht="15.75" thickBot="1">
      <c r="A122" s="22" t="s">
        <v>180</v>
      </c>
      <c r="B122" s="65"/>
      <c r="C122" s="65"/>
      <c r="D122" s="65"/>
      <c r="E122" s="19"/>
      <c r="F122" s="20"/>
      <c r="G122" s="21"/>
      <c r="H122" s="19"/>
      <c r="I122" s="20"/>
      <c r="J122" s="21"/>
      <c r="K122" s="19"/>
      <c r="L122" s="20"/>
      <c r="M122" s="21"/>
      <c r="N122" s="19"/>
      <c r="O122" s="20"/>
      <c r="P122" s="21"/>
      <c r="Q122" s="19"/>
      <c r="R122" s="20"/>
      <c r="S122" s="21"/>
      <c r="T122" s="19"/>
      <c r="U122" s="20"/>
      <c r="V122" s="21"/>
      <c r="W122" s="19"/>
      <c r="X122" s="20"/>
      <c r="Y122" s="21"/>
      <c r="Z122" s="19"/>
      <c r="AA122" s="20"/>
      <c r="AB122" s="21"/>
      <c r="AC122" s="19"/>
      <c r="AD122" s="20"/>
      <c r="AE122" s="21"/>
      <c r="AF122" s="19"/>
      <c r="AG122" s="20"/>
      <c r="AH122" s="21"/>
      <c r="AI122" s="19"/>
      <c r="AJ122" s="20"/>
      <c r="AK122" s="21"/>
      <c r="AL122" s="19"/>
      <c r="AM122" s="20"/>
      <c r="AN122" s="21"/>
      <c r="AO122" s="19"/>
      <c r="AP122" s="20"/>
      <c r="AQ122" s="21"/>
      <c r="AR122" s="19"/>
      <c r="AS122" s="20"/>
      <c r="AT122" s="21"/>
      <c r="AU122" s="19"/>
      <c r="AV122" s="20"/>
      <c r="AW122" s="21"/>
      <c r="AX122" s="19"/>
      <c r="AY122" s="20"/>
      <c r="AZ122" s="21"/>
      <c r="BA122" s="19"/>
      <c r="BB122" s="20"/>
      <c r="BC122" s="21"/>
      <c r="BD122" s="19"/>
      <c r="BE122" s="20"/>
      <c r="BF122" s="21"/>
      <c r="BG122" s="19"/>
      <c r="BH122" s="20"/>
      <c r="BI122" s="21"/>
      <c r="BJ122" s="19"/>
      <c r="BK122" s="20"/>
      <c r="BL122" s="21"/>
    </row>
    <row r="123" spans="1:64" ht="15.75" thickBot="1">
      <c r="A123" s="32" t="s">
        <v>181</v>
      </c>
      <c r="B123" s="66"/>
      <c r="C123" s="64"/>
      <c r="D123" s="64"/>
      <c r="E123" s="95"/>
      <c r="F123" s="62"/>
      <c r="G123" s="23"/>
      <c r="H123" s="95"/>
      <c r="I123" s="62"/>
      <c r="J123" s="23"/>
      <c r="K123" s="95"/>
      <c r="L123" s="62"/>
      <c r="M123" s="23"/>
      <c r="N123" s="95"/>
      <c r="O123" s="62"/>
      <c r="P123" s="23"/>
      <c r="Q123" s="95"/>
      <c r="R123" s="62"/>
      <c r="S123" s="23"/>
      <c r="T123" s="95"/>
      <c r="U123" s="62"/>
      <c r="V123" s="23"/>
      <c r="W123" s="95"/>
      <c r="X123" s="62"/>
      <c r="Y123" s="23"/>
      <c r="Z123" s="95"/>
      <c r="AA123" s="62"/>
      <c r="AB123" s="23"/>
      <c r="AC123" s="95"/>
      <c r="AD123" s="62"/>
      <c r="AE123" s="23"/>
      <c r="AF123" s="95"/>
      <c r="AG123" s="62"/>
      <c r="AH123" s="23"/>
      <c r="AI123" s="95"/>
      <c r="AJ123" s="62"/>
      <c r="AK123" s="23"/>
      <c r="AL123" s="95"/>
      <c r="AM123" s="62"/>
      <c r="AN123" s="23"/>
      <c r="AO123" s="95"/>
      <c r="AP123" s="62"/>
      <c r="AQ123" s="23"/>
      <c r="AR123" s="95"/>
      <c r="AS123" s="62"/>
      <c r="AT123" s="23"/>
      <c r="AU123" s="95"/>
      <c r="AV123" s="62"/>
      <c r="AW123" s="23"/>
      <c r="AX123" s="95"/>
      <c r="AY123" s="62"/>
      <c r="AZ123" s="23"/>
      <c r="BA123" s="95"/>
      <c r="BB123" s="62"/>
      <c r="BC123" s="23"/>
      <c r="BD123" s="95"/>
      <c r="BE123" s="62"/>
      <c r="BF123" s="23"/>
      <c r="BG123" s="95"/>
      <c r="BH123" s="62"/>
      <c r="BI123" s="23"/>
      <c r="BJ123" s="95"/>
      <c r="BK123" s="62"/>
      <c r="BL123" s="23"/>
    </row>
    <row r="124" spans="1:64" ht="15">
      <c r="A124" s="32" t="s">
        <v>149</v>
      </c>
      <c r="B124" s="92"/>
      <c r="C124" s="75"/>
      <c r="D124" s="75"/>
      <c r="E124" s="76">
        <f>SUM(E89:E121)</f>
        <v>0</v>
      </c>
      <c r="F124" s="77">
        <f>SUM(F89:F121)</f>
        <v>0</v>
      </c>
      <c r="G124" s="78"/>
      <c r="H124" s="76">
        <f>SUM(H89:H121)</f>
        <v>0</v>
      </c>
      <c r="I124" s="77">
        <f>SUM(I89:I121)</f>
        <v>0</v>
      </c>
      <c r="J124" s="79"/>
      <c r="K124" s="76">
        <f>SUM(K89:K121)</f>
        <v>0</v>
      </c>
      <c r="L124" s="77">
        <f>SUM(L89:L121)</f>
        <v>0</v>
      </c>
      <c r="M124" s="78"/>
      <c r="N124" s="76">
        <f>SUM(N89:N121)</f>
        <v>0</v>
      </c>
      <c r="O124" s="94">
        <f>SUM(O89:O121)</f>
        <v>0</v>
      </c>
      <c r="P124" s="78"/>
      <c r="Q124" s="76">
        <f>SUM(Q89:Q121)</f>
        <v>0</v>
      </c>
      <c r="R124" s="94">
        <f>SUM(R89:R121)</f>
        <v>0</v>
      </c>
      <c r="S124" s="78"/>
      <c r="T124" s="76">
        <f>SUM(T89:T121)</f>
        <v>0</v>
      </c>
      <c r="U124" s="94">
        <f>SUM(U89:U121)</f>
        <v>0</v>
      </c>
      <c r="V124" s="78"/>
      <c r="W124" s="76">
        <f>SUM(W89:W121)</f>
        <v>0</v>
      </c>
      <c r="X124" s="94">
        <f>SUM(X89:X121)</f>
        <v>0</v>
      </c>
      <c r="Y124" s="78"/>
      <c r="Z124" s="76">
        <f>SUM(Z89:Z121)</f>
        <v>0</v>
      </c>
      <c r="AA124" s="94">
        <f>SUM(AA89:AA121)</f>
        <v>0</v>
      </c>
      <c r="AB124" s="78"/>
      <c r="AC124" s="76">
        <f>SUM(AC89:AC121)</f>
        <v>0</v>
      </c>
      <c r="AD124" s="94">
        <f>SUM(AD89:AD121)</f>
        <v>0</v>
      </c>
      <c r="AE124" s="78"/>
      <c r="AF124" s="76">
        <f>SUM(AF89:AF121)</f>
        <v>0</v>
      </c>
      <c r="AG124" s="94">
        <f>SUM(AG89:AG121)</f>
        <v>0</v>
      </c>
      <c r="AH124" s="78"/>
      <c r="AI124" s="76">
        <f>SUM(AI89:AI121)</f>
        <v>0</v>
      </c>
      <c r="AJ124" s="94">
        <f>SUM(AJ89:AJ121)</f>
        <v>0</v>
      </c>
      <c r="AK124" s="78"/>
      <c r="AL124" s="76">
        <f>SUM(AL89:AL121)</f>
        <v>0</v>
      </c>
      <c r="AM124" s="77">
        <f>SUM(AM89:AM121)</f>
        <v>0</v>
      </c>
      <c r="AN124" s="78"/>
      <c r="AO124" s="76">
        <f>SUM(AO89:AO121)</f>
        <v>0</v>
      </c>
      <c r="AP124" s="77">
        <f>SUM(AP89:AP121)</f>
        <v>0</v>
      </c>
      <c r="AQ124" s="78"/>
      <c r="AR124" s="76">
        <f>SUM(AR89:AR121)</f>
        <v>0</v>
      </c>
      <c r="AS124" s="77">
        <f>SUM(AS89:AS121)</f>
        <v>0</v>
      </c>
      <c r="AT124" s="78"/>
      <c r="AU124" s="76">
        <f>SUM(AU89:AU121)</f>
        <v>0</v>
      </c>
      <c r="AV124" s="77">
        <f>SUM(AV89:AV121)</f>
        <v>0</v>
      </c>
      <c r="AW124" s="78"/>
      <c r="AX124" s="76">
        <f>SUM(AX89:AX121)</f>
        <v>0</v>
      </c>
      <c r="AY124" s="77">
        <f>SUM(AY89:AY121)</f>
        <v>0</v>
      </c>
      <c r="AZ124" s="78"/>
      <c r="BA124" s="76">
        <f>SUM(BA89:BA121)</f>
        <v>0</v>
      </c>
      <c r="BB124" s="77">
        <f>SUM(BB89:BB121)</f>
        <v>0</v>
      </c>
      <c r="BC124" s="78"/>
      <c r="BD124" s="76">
        <f>SUM(BD89:BD121)</f>
        <v>0</v>
      </c>
      <c r="BE124" s="77">
        <f>SUM(BE89:BE121)</f>
        <v>0</v>
      </c>
      <c r="BF124" s="78"/>
      <c r="BG124" s="76">
        <f>SUM(BG89:BG121)</f>
        <v>0</v>
      </c>
      <c r="BH124" s="77">
        <f>SUM(BH89:BH121)</f>
        <v>0</v>
      </c>
      <c r="BI124" s="78"/>
      <c r="BJ124" s="76">
        <f>SUM(BJ89:BJ121)</f>
        <v>0</v>
      </c>
      <c r="BK124" s="94">
        <f>SUM(BK89:BK121)</f>
        <v>0</v>
      </c>
      <c r="BL124" s="78"/>
    </row>
    <row r="125" spans="1:64" ht="15">
      <c r="A125" s="80" t="s">
        <v>158</v>
      </c>
      <c r="C125" s="64">
        <f>INDEX(Feature_Values,ROW(),4+$C$2*3)</f>
        <v>0</v>
      </c>
      <c r="D125" s="64">
        <f>D54+D55</f>
        <v>0</v>
      </c>
      <c r="E125" s="71"/>
      <c r="F125" s="72"/>
      <c r="G125" s="23">
        <f>G54+G55</f>
        <v>0</v>
      </c>
      <c r="H125" s="81"/>
      <c r="I125" s="82"/>
      <c r="J125" s="23">
        <f>J54+J55</f>
        <v>0</v>
      </c>
      <c r="K125" s="71"/>
      <c r="L125" s="72"/>
      <c r="M125" s="23">
        <f>M54+M55</f>
        <v>0</v>
      </c>
      <c r="N125" s="71"/>
      <c r="O125" s="72"/>
      <c r="P125" s="23">
        <f>P54+P55</f>
        <v>0</v>
      </c>
      <c r="Q125" s="71"/>
      <c r="R125" s="72"/>
      <c r="S125" s="23">
        <f>S54+S55</f>
        <v>0</v>
      </c>
      <c r="T125" s="71"/>
      <c r="U125" s="72"/>
      <c r="V125" s="23">
        <f>V54+V55</f>
        <v>0</v>
      </c>
      <c r="W125" s="71"/>
      <c r="X125" s="72"/>
      <c r="Y125" s="23">
        <f>Y54+Y55</f>
        <v>0</v>
      </c>
      <c r="Z125" s="71"/>
      <c r="AA125" s="72"/>
      <c r="AB125" s="23">
        <f>AB54+AB55</f>
        <v>0</v>
      </c>
      <c r="AC125" s="71"/>
      <c r="AD125" s="72"/>
      <c r="AE125" s="23">
        <f>AE54+AE55</f>
        <v>0</v>
      </c>
      <c r="AF125" s="71"/>
      <c r="AG125" s="72"/>
      <c r="AH125" s="23">
        <f>AH54+AH55</f>
        <v>0</v>
      </c>
      <c r="AI125" s="71"/>
      <c r="AJ125" s="72"/>
      <c r="AK125" s="23">
        <f>AK54+AK55</f>
        <v>0</v>
      </c>
      <c r="AL125" s="71"/>
      <c r="AM125" s="72"/>
      <c r="AN125" s="23">
        <f>AN54+AN55</f>
        <v>0</v>
      </c>
      <c r="AO125" s="71"/>
      <c r="AP125" s="72"/>
      <c r="AQ125" s="23">
        <f>AQ54+AQ55</f>
        <v>0</v>
      </c>
      <c r="AR125" s="71"/>
      <c r="AS125" s="72"/>
      <c r="AT125" s="23">
        <f>AT54+AT55</f>
        <v>0</v>
      </c>
      <c r="AU125" s="71"/>
      <c r="AV125" s="72"/>
      <c r="AW125" s="23">
        <f>AW54+AW55</f>
        <v>0</v>
      </c>
      <c r="AX125" s="71"/>
      <c r="AY125" s="72"/>
      <c r="AZ125" s="23">
        <f>AZ54+AZ55</f>
        <v>0</v>
      </c>
      <c r="BA125" s="71"/>
      <c r="BB125" s="72"/>
      <c r="BC125" s="23">
        <f>BC54+BC55</f>
        <v>0</v>
      </c>
      <c r="BD125" s="71"/>
      <c r="BE125" s="72"/>
      <c r="BF125" s="23">
        <f>BF54+BF55</f>
        <v>0</v>
      </c>
      <c r="BG125" s="71"/>
      <c r="BH125" s="72"/>
      <c r="BI125" s="23">
        <f>BI54+BI55</f>
        <v>0</v>
      </c>
      <c r="BJ125" s="71"/>
      <c r="BK125" s="72"/>
      <c r="BL125" s="23">
        <f>BL54+BL55</f>
        <v>0</v>
      </c>
    </row>
    <row r="126" spans="1:64" ht="15">
      <c r="A126" s="80" t="s">
        <v>159</v>
      </c>
      <c r="C126" s="64">
        <f>INDEX(Feature_Values,ROW(),4+$C$2*3)</f>
        <v>0</v>
      </c>
      <c r="D126" s="64">
        <f>D58</f>
        <v>0</v>
      </c>
      <c r="E126" s="71"/>
      <c r="F126" s="72"/>
      <c r="G126" s="23">
        <f>G58</f>
        <v>0</v>
      </c>
      <c r="H126" s="81"/>
      <c r="I126" s="82"/>
      <c r="J126" s="23">
        <f>J58</f>
        <v>0</v>
      </c>
      <c r="K126" s="71"/>
      <c r="L126" s="72"/>
      <c r="M126" s="23">
        <f>M58</f>
        <v>0</v>
      </c>
      <c r="N126" s="71"/>
      <c r="O126" s="72"/>
      <c r="P126" s="23">
        <f>P58</f>
        <v>0</v>
      </c>
      <c r="Q126" s="71"/>
      <c r="R126" s="72"/>
      <c r="S126" s="23">
        <f>S58</f>
        <v>0</v>
      </c>
      <c r="T126" s="71"/>
      <c r="U126" s="72"/>
      <c r="V126" s="23">
        <f>V58</f>
        <v>0</v>
      </c>
      <c r="W126" s="71"/>
      <c r="X126" s="72"/>
      <c r="Y126" s="23">
        <f>Y58</f>
        <v>0</v>
      </c>
      <c r="Z126" s="71"/>
      <c r="AA126" s="72"/>
      <c r="AB126" s="23">
        <f>AB58</f>
        <v>0</v>
      </c>
      <c r="AC126" s="71"/>
      <c r="AD126" s="72"/>
      <c r="AE126" s="23">
        <f>AE58</f>
        <v>0</v>
      </c>
      <c r="AF126" s="71"/>
      <c r="AG126" s="72"/>
      <c r="AH126" s="23">
        <f>AH58</f>
        <v>0</v>
      </c>
      <c r="AI126" s="71"/>
      <c r="AJ126" s="72"/>
      <c r="AK126" s="23">
        <f>AK58</f>
        <v>0</v>
      </c>
      <c r="AL126" s="71"/>
      <c r="AM126" s="72"/>
      <c r="AN126" s="23">
        <f>AN58</f>
        <v>0</v>
      </c>
      <c r="AO126" s="71"/>
      <c r="AP126" s="72"/>
      <c r="AQ126" s="23">
        <f>AQ58</f>
        <v>0</v>
      </c>
      <c r="AR126" s="71"/>
      <c r="AS126" s="72"/>
      <c r="AT126" s="23">
        <f>AT58</f>
        <v>0</v>
      </c>
      <c r="AU126" s="71"/>
      <c r="AV126" s="72"/>
      <c r="AW126" s="23">
        <f>AW58</f>
        <v>0</v>
      </c>
      <c r="AX126" s="71"/>
      <c r="AY126" s="72"/>
      <c r="AZ126" s="23">
        <f>AZ58</f>
        <v>0</v>
      </c>
      <c r="BA126" s="71"/>
      <c r="BB126" s="72"/>
      <c r="BC126" s="23">
        <f>BC58</f>
        <v>0</v>
      </c>
      <c r="BD126" s="71"/>
      <c r="BE126" s="72"/>
      <c r="BF126" s="23">
        <f>BF58</f>
        <v>0</v>
      </c>
      <c r="BG126" s="71"/>
      <c r="BH126" s="72"/>
      <c r="BI126" s="23">
        <f>BI58</f>
        <v>0</v>
      </c>
      <c r="BJ126" s="71"/>
      <c r="BK126" s="72"/>
      <c r="BL126" s="23">
        <f>BL58</f>
        <v>0</v>
      </c>
    </row>
    <row r="127" spans="1:64" ht="15">
      <c r="A127" s="80" t="s">
        <v>160</v>
      </c>
      <c r="C127" s="64">
        <f>INDEX(Feature_Values,ROW(),4+$C$2*3)</f>
        <v>0</v>
      </c>
      <c r="D127" s="64">
        <f>D74+VLOOKUP(D9,Attribute_Bonus,2)*D70</f>
        <v>0</v>
      </c>
      <c r="E127" s="71"/>
      <c r="F127" s="72"/>
      <c r="G127" s="23">
        <f>D127+SUM(E74:F74)+VLOOKUP(G9,Attribute_Bonus,2)*SUM(E70:F70)</f>
        <v>0</v>
      </c>
      <c r="H127" s="81"/>
      <c r="I127" s="82"/>
      <c r="J127" s="23">
        <f>G127+SUM(H74:I74)+VLOOKUP(J9,Attribute_Bonus,2)*SUM(H70:I70)</f>
        <v>0</v>
      </c>
      <c r="K127" s="71"/>
      <c r="L127" s="72"/>
      <c r="M127" s="23">
        <f>J127+SUM(K74:L74)+VLOOKUP(M9,Attribute_Bonus,2)*SUM(K70:L70)</f>
        <v>0</v>
      </c>
      <c r="N127" s="71"/>
      <c r="O127" s="72"/>
      <c r="P127" s="23">
        <f>M127+SUM(N74:O74)+VLOOKUP(P9,Attribute_Bonus,2)*SUM(N70:O70)</f>
        <v>0</v>
      </c>
      <c r="Q127" s="71"/>
      <c r="R127" s="72"/>
      <c r="S127" s="23">
        <f>P127+SUM(Q74:R74)+VLOOKUP(S9,Attribute_Bonus,2)*SUM(Q70:R70)</f>
        <v>0</v>
      </c>
      <c r="T127" s="71"/>
      <c r="U127" s="72"/>
      <c r="V127" s="23">
        <f>S127+SUM(T74:U74)+VLOOKUP(V9,Attribute_Bonus,2)*SUM(T70:U70)</f>
        <v>0</v>
      </c>
      <c r="W127" s="71"/>
      <c r="X127" s="72"/>
      <c r="Y127" s="23">
        <f>V127+SUM(W74:X74)+VLOOKUP(Y9,Attribute_Bonus,2)*SUM(W70:X70)</f>
        <v>0</v>
      </c>
      <c r="Z127" s="71"/>
      <c r="AA127" s="72"/>
      <c r="AB127" s="23">
        <f>Y127+SUM(Z74:AA74)+VLOOKUP(AB9,Attribute_Bonus,2)*SUM(Z70:AA70)</f>
        <v>0</v>
      </c>
      <c r="AC127" s="71"/>
      <c r="AD127" s="72"/>
      <c r="AE127" s="23">
        <f>AB127+SUM(AC74:AD74)+VLOOKUP(AE9,Attribute_Bonus,2)*SUM(AC70:AD70)</f>
        <v>0</v>
      </c>
      <c r="AF127" s="71"/>
      <c r="AG127" s="72"/>
      <c r="AH127" s="23">
        <f>AE127+SUM(AF74:AG74)+VLOOKUP(AH9,Attribute_Bonus,2)*SUM(AF70:AG70)</f>
        <v>0</v>
      </c>
      <c r="AI127" s="71"/>
      <c r="AJ127" s="72"/>
      <c r="AK127" s="23">
        <f>AH127+SUM(AI74:AJ74)+VLOOKUP(AK9,Attribute_Bonus,2)*SUM(AI70:AJ70)</f>
        <v>0</v>
      </c>
      <c r="AL127" s="71"/>
      <c r="AM127" s="72"/>
      <c r="AN127" s="23">
        <f>AK127+SUM(AL74:AM74)+VLOOKUP(AN9,Attribute_Bonus,2)*SUM(AL70:AM70)</f>
        <v>0</v>
      </c>
      <c r="AO127" s="71"/>
      <c r="AP127" s="72"/>
      <c r="AQ127" s="23">
        <f>AN127+SUM(AO74:AP74)+VLOOKUP(AQ9,Attribute_Bonus,2)*SUM(AO70:AP70)</f>
        <v>0</v>
      </c>
      <c r="AR127" s="71"/>
      <c r="AS127" s="72"/>
      <c r="AT127" s="23">
        <f>AQ127+SUM(AR74:AS74)+VLOOKUP(AT9,Attribute_Bonus,2)*SUM(AR70:AS70)</f>
        <v>0</v>
      </c>
      <c r="AU127" s="71"/>
      <c r="AV127" s="72"/>
      <c r="AW127" s="23">
        <f>AT127+SUM(AU74:AV74)+VLOOKUP(AW9,Attribute_Bonus,2)*SUM(AU70:AV70)</f>
        <v>0</v>
      </c>
      <c r="AX127" s="71"/>
      <c r="AY127" s="72"/>
      <c r="AZ127" s="23">
        <f>AW127+SUM(AX74:AY74)+VLOOKUP(AZ9,Attribute_Bonus,2)*SUM(AX70:AY70)</f>
        <v>0</v>
      </c>
      <c r="BA127" s="71"/>
      <c r="BB127" s="72"/>
      <c r="BC127" s="23">
        <f>AZ127+SUM(BA74:BB74)+VLOOKUP(BC9,Attribute_Bonus,2)*SUM(BA70:BB70)</f>
        <v>0</v>
      </c>
      <c r="BD127" s="71"/>
      <c r="BE127" s="72"/>
      <c r="BF127" s="23">
        <f>BC127+SUM(BD74:BE74)+VLOOKUP(BF9,Attribute_Bonus,2)*SUM(BD70:BE70)</f>
        <v>0</v>
      </c>
      <c r="BG127" s="71"/>
      <c r="BH127" s="72"/>
      <c r="BI127" s="23">
        <f>BF127+SUM(BG74:BH74)+VLOOKUP(BI9,Attribute_Bonus,2)*SUM(BG70:BH70)</f>
        <v>0</v>
      </c>
      <c r="BJ127" s="71"/>
      <c r="BK127" s="72"/>
      <c r="BL127" s="23">
        <f>BI127+SUM(BJ74:BK74)+VLOOKUP(BL9,Attribute_Bonus,2)*SUM(BJ70:BK70)</f>
        <v>0</v>
      </c>
    </row>
    <row r="128" spans="1:64" ht="15.75" thickBot="1">
      <c r="A128" s="80" t="s">
        <v>161</v>
      </c>
      <c r="C128" s="66">
        <f>INDEX(Feature_Values,ROW(),4+$C$2*3)</f>
        <v>0</v>
      </c>
      <c r="D128" s="66">
        <f>D87*2</f>
        <v>0</v>
      </c>
      <c r="E128" s="83"/>
      <c r="F128" s="84"/>
      <c r="G128" s="24">
        <f>G87*2</f>
        <v>0</v>
      </c>
      <c r="H128" s="85"/>
      <c r="I128" s="86"/>
      <c r="J128" s="24">
        <f>J87*2</f>
        <v>0</v>
      </c>
      <c r="K128" s="87"/>
      <c r="L128" s="88"/>
      <c r="M128" s="24">
        <f>M87*2</f>
        <v>0</v>
      </c>
      <c r="N128" s="87"/>
      <c r="O128" s="88"/>
      <c r="P128" s="24">
        <f>P87*2</f>
        <v>0</v>
      </c>
      <c r="Q128" s="87"/>
      <c r="R128" s="88"/>
      <c r="S128" s="24">
        <f>S87*2</f>
        <v>0</v>
      </c>
      <c r="T128" s="87"/>
      <c r="U128" s="88"/>
      <c r="V128" s="24">
        <f>V87*2</f>
        <v>0</v>
      </c>
      <c r="W128" s="87"/>
      <c r="X128" s="88"/>
      <c r="Y128" s="24">
        <f>Y87*2</f>
        <v>0</v>
      </c>
      <c r="Z128" s="87"/>
      <c r="AA128" s="88"/>
      <c r="AB128" s="24">
        <f>AB87*2</f>
        <v>0</v>
      </c>
      <c r="AC128" s="87"/>
      <c r="AD128" s="88"/>
      <c r="AE128" s="24">
        <f>AE87*2</f>
        <v>0</v>
      </c>
      <c r="AF128" s="87"/>
      <c r="AG128" s="88"/>
      <c r="AH128" s="24">
        <f>AH87*2</f>
        <v>0</v>
      </c>
      <c r="AI128" s="87"/>
      <c r="AJ128" s="88"/>
      <c r="AK128" s="24">
        <f>AK87*2</f>
        <v>0</v>
      </c>
      <c r="AL128" s="87"/>
      <c r="AM128" s="88"/>
      <c r="AN128" s="24">
        <f>AN87*2</f>
        <v>0</v>
      </c>
      <c r="AO128" s="87"/>
      <c r="AP128" s="88"/>
      <c r="AQ128" s="24">
        <f>AQ87*2</f>
        <v>0</v>
      </c>
      <c r="AR128" s="87"/>
      <c r="AS128" s="88"/>
      <c r="AT128" s="24">
        <f>AT87*2</f>
        <v>0</v>
      </c>
      <c r="AU128" s="87"/>
      <c r="AV128" s="88"/>
      <c r="AW128" s="24">
        <f>AW87*2</f>
        <v>0</v>
      </c>
      <c r="AX128" s="87"/>
      <c r="AY128" s="88"/>
      <c r="AZ128" s="24">
        <f>AZ87*2</f>
        <v>0</v>
      </c>
      <c r="BA128" s="87"/>
      <c r="BB128" s="88"/>
      <c r="BC128" s="24">
        <f>BC87*2</f>
        <v>0</v>
      </c>
      <c r="BD128" s="87"/>
      <c r="BE128" s="88"/>
      <c r="BF128" s="24">
        <f>BF87*2</f>
        <v>0</v>
      </c>
      <c r="BG128" s="87"/>
      <c r="BH128" s="88"/>
      <c r="BI128" s="24">
        <f>BI87*2</f>
        <v>0</v>
      </c>
      <c r="BJ128" s="87"/>
      <c r="BK128" s="88"/>
      <c r="BL128" s="24">
        <f>BL87*2</f>
        <v>0</v>
      </c>
    </row>
    <row r="129" ht="15"/>
  </sheetData>
  <sheetProtection/>
  <mergeCells count="40">
    <mergeCell ref="AX88:AY88"/>
    <mergeCell ref="BA88:BB88"/>
    <mergeCell ref="BD88:BE88"/>
    <mergeCell ref="BG88:BH88"/>
    <mergeCell ref="BJ88:BK88"/>
    <mergeCell ref="AI88:AJ88"/>
    <mergeCell ref="AL88:AM88"/>
    <mergeCell ref="AO88:AP88"/>
    <mergeCell ref="AR88:AS88"/>
    <mergeCell ref="AU88:AV88"/>
    <mergeCell ref="T88:U88"/>
    <mergeCell ref="W88:X88"/>
    <mergeCell ref="Z88:AA88"/>
    <mergeCell ref="AC88:AD88"/>
    <mergeCell ref="AF88:AG88"/>
    <mergeCell ref="E88:F88"/>
    <mergeCell ref="H88:I88"/>
    <mergeCell ref="K88:L88"/>
    <mergeCell ref="N88:O88"/>
    <mergeCell ref="Q88:R88"/>
    <mergeCell ref="AI1:AK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BD1:BF1"/>
    <mergeCell ref="BG1:BI1"/>
    <mergeCell ref="BJ1:BL1"/>
    <mergeCell ref="AL1:AN1"/>
    <mergeCell ref="AO1:AQ1"/>
    <mergeCell ref="AR1:AT1"/>
    <mergeCell ref="AU1:AW1"/>
    <mergeCell ref="AX1:AZ1"/>
    <mergeCell ref="BA1:BC1"/>
  </mergeCells>
  <conditionalFormatting sqref="D2 F2 I2 BK2 L2 O2 R2 U2 X2 AA2 AD2 AG2 AJ2 AM2 AP2 AS2 AV2 AY2 BB2 BE2 BH2">
    <cfRule type="cellIs" priority="1987" dxfId="614" operator="lessThan">
      <formula>0</formula>
    </cfRule>
    <cfRule type="cellIs" priority="1988" dxfId="615" operator="greaterThan">
      <formula>0</formula>
    </cfRule>
  </conditionalFormatting>
  <conditionalFormatting sqref="G11:G13">
    <cfRule type="cellIs" priority="1936" dxfId="616" operator="greaterThan">
      <formula>TRUNC(G$2*VLOOKUP("BAB",Spending_Limits,2)/VLOOKUP("BAB",Spending_Limits,3))</formula>
    </cfRule>
  </conditionalFormatting>
  <conditionalFormatting sqref="J11:J13">
    <cfRule type="cellIs" priority="1935" dxfId="616" operator="greaterThan">
      <formula>TRUNC(J$2*VLOOKUP("BAB",Spending_Limits,2)/VLOOKUP("BAB",Spending_Limits,3))</formula>
    </cfRule>
  </conditionalFormatting>
  <conditionalFormatting sqref="M11:M13">
    <cfRule type="cellIs" priority="1934" dxfId="616" operator="greaterThan">
      <formula>TRUNC(M$2*VLOOKUP("BAB",Spending_Limits,2)/VLOOKUP("BAB",Spending_Limits,3))</formula>
    </cfRule>
  </conditionalFormatting>
  <conditionalFormatting sqref="P11:P13">
    <cfRule type="cellIs" priority="1933" dxfId="616" operator="greaterThan">
      <formula>TRUNC(P$2*VLOOKUP("BAB",Spending_Limits,2)/VLOOKUP("BAB",Spending_Limits,3))</formula>
    </cfRule>
  </conditionalFormatting>
  <conditionalFormatting sqref="S11:S13">
    <cfRule type="cellIs" priority="1932" dxfId="616" operator="greaterThan">
      <formula>TRUNC(S$2*VLOOKUP("BAB",Spending_Limits,2)/VLOOKUP("BAB",Spending_Limits,3))</formula>
    </cfRule>
  </conditionalFormatting>
  <conditionalFormatting sqref="V11:V13">
    <cfRule type="cellIs" priority="1931" dxfId="616" operator="greaterThan">
      <formula>TRUNC(V$2*VLOOKUP("BAB",Spending_Limits,2)/VLOOKUP("BAB",Spending_Limits,3))</formula>
    </cfRule>
  </conditionalFormatting>
  <conditionalFormatting sqref="Y11:Y13">
    <cfRule type="cellIs" priority="1930" dxfId="616" operator="greaterThan">
      <formula>TRUNC(Y$2*VLOOKUP("BAB",Spending_Limits,2)/VLOOKUP("BAB",Spending_Limits,3))</formula>
    </cfRule>
  </conditionalFormatting>
  <conditionalFormatting sqref="AB11:AB13">
    <cfRule type="cellIs" priority="1929" dxfId="616" operator="greaterThan">
      <formula>TRUNC(AB$2*VLOOKUP("BAB",Spending_Limits,2)/VLOOKUP("BAB",Spending_Limits,3))</formula>
    </cfRule>
  </conditionalFormatting>
  <conditionalFormatting sqref="AE11:AE13">
    <cfRule type="cellIs" priority="1928" dxfId="616" operator="greaterThan">
      <formula>TRUNC(AE$2*VLOOKUP("BAB",Spending_Limits,2)/VLOOKUP("BAB",Spending_Limits,3))</formula>
    </cfRule>
  </conditionalFormatting>
  <conditionalFormatting sqref="AH11:AH13">
    <cfRule type="cellIs" priority="1927" dxfId="616" operator="greaterThan">
      <formula>TRUNC(AH$2*VLOOKUP("BAB",Spending_Limits,2)/VLOOKUP("BAB",Spending_Limits,3))</formula>
    </cfRule>
  </conditionalFormatting>
  <conditionalFormatting sqref="AK11:AK13">
    <cfRule type="cellIs" priority="1926" dxfId="616" operator="greaterThan">
      <formula>TRUNC(AK$2*VLOOKUP("BAB",Spending_Limits,2)/VLOOKUP("BAB",Spending_Limits,3))</formula>
    </cfRule>
  </conditionalFormatting>
  <conditionalFormatting sqref="AN11:AN13">
    <cfRule type="cellIs" priority="1925" dxfId="616" operator="greaterThan">
      <formula>TRUNC(AN$2*VLOOKUP("BAB",Spending_Limits,2)/VLOOKUP("BAB",Spending_Limits,3))</formula>
    </cfRule>
  </conditionalFormatting>
  <conditionalFormatting sqref="AQ11:AQ13">
    <cfRule type="cellIs" priority="1924" dxfId="616" operator="greaterThan">
      <formula>TRUNC(AQ$2*VLOOKUP("BAB",Spending_Limits,2)/VLOOKUP("BAB",Spending_Limits,3))</formula>
    </cfRule>
  </conditionalFormatting>
  <conditionalFormatting sqref="AT11:AT13">
    <cfRule type="cellIs" priority="1923" dxfId="616" operator="greaterThan">
      <formula>TRUNC(AT$2*VLOOKUP("BAB",Spending_Limits,2)/VLOOKUP("BAB",Spending_Limits,3))</formula>
    </cfRule>
  </conditionalFormatting>
  <conditionalFormatting sqref="AW11:AW13">
    <cfRule type="cellIs" priority="1922" dxfId="616" operator="greaterThan">
      <formula>TRUNC(AW$2*VLOOKUP("BAB",Spending_Limits,2)/VLOOKUP("BAB",Spending_Limits,3))</formula>
    </cfRule>
  </conditionalFormatting>
  <conditionalFormatting sqref="AZ11:AZ13">
    <cfRule type="cellIs" priority="1921" dxfId="616" operator="greaterThan">
      <formula>TRUNC(AZ$2*VLOOKUP("BAB",Spending_Limits,2)/VLOOKUP("BAB",Spending_Limits,3))</formula>
    </cfRule>
  </conditionalFormatting>
  <conditionalFormatting sqref="BC11:BC13">
    <cfRule type="cellIs" priority="1920" dxfId="616" operator="greaterThan">
      <formula>TRUNC(BC$2*VLOOKUP("BAB",Spending_Limits,2)/VLOOKUP("BAB",Spending_Limits,3))</formula>
    </cfRule>
  </conditionalFormatting>
  <conditionalFormatting sqref="BF11:BF13">
    <cfRule type="cellIs" priority="1919" dxfId="616" operator="greaterThan">
      <formula>TRUNC(BF$2*VLOOKUP("BAB",Spending_Limits,2)/VLOOKUP("BAB",Spending_Limits,3))</formula>
    </cfRule>
  </conditionalFormatting>
  <conditionalFormatting sqref="BI11:BI13">
    <cfRule type="cellIs" priority="1918" dxfId="616" operator="greaterThan">
      <formula>TRUNC(BI$2*VLOOKUP("BAB",Spending_Limits,2)/VLOOKUP("BAB",Spending_Limits,3))</formula>
    </cfRule>
  </conditionalFormatting>
  <conditionalFormatting sqref="BL11:BL13">
    <cfRule type="cellIs" priority="1917" dxfId="616" operator="greaterThan">
      <formula>TRUNC(BL$2*VLOOKUP("BAB",Spending_Limits,2)/VLOOKUP("BAB",Spending_Limits,3))</formula>
    </cfRule>
  </conditionalFormatting>
  <conditionalFormatting sqref="E14:F14">
    <cfRule type="expression" priority="1916" dxfId="616">
      <formula>SUM($E$14:$F$14)&gt;VLOOKUP("Hit Point",Spending_Limits,2)</formula>
    </cfRule>
  </conditionalFormatting>
  <conditionalFormatting sqref="H14:I14">
    <cfRule type="expression" priority="1915" dxfId="616">
      <formula>SUM($H$14:$I$14)&gt;VLOOKUP("Hit Point",Spending_Limits,2)</formula>
    </cfRule>
  </conditionalFormatting>
  <conditionalFormatting sqref="K14:L14">
    <cfRule type="expression" priority="1914" dxfId="616">
      <formula>SUM($K$14:$L$14)&gt;VLOOKUP("Hit Point",Spending_Limits,2)</formula>
    </cfRule>
  </conditionalFormatting>
  <conditionalFormatting sqref="N14:O14">
    <cfRule type="expression" priority="1913" dxfId="616">
      <formula>SUM($N$14:$O$14)&gt;VLOOKUP("Hit Point",Spending_Limits,2)</formula>
    </cfRule>
  </conditionalFormatting>
  <conditionalFormatting sqref="Q14:R14">
    <cfRule type="expression" priority="1912" dxfId="616">
      <formula>SUM($Q$14:$R$14)&gt;VLOOKUP("Hit Point",Spending_Limits,2)</formula>
    </cfRule>
  </conditionalFormatting>
  <conditionalFormatting sqref="T14:U14">
    <cfRule type="expression" priority="1911" dxfId="616">
      <formula>SUM($T$14:$U$14)&gt;VLOOKUP("Hit Point",Spending_Limits,2)</formula>
    </cfRule>
  </conditionalFormatting>
  <conditionalFormatting sqref="W14:X14">
    <cfRule type="expression" priority="1910" dxfId="616">
      <formula>SUM($W$14:$X$14)&gt;VLOOKUP("Hit Point",Spending_Limits,2)</formula>
    </cfRule>
  </conditionalFormatting>
  <conditionalFormatting sqref="Z14:AA14">
    <cfRule type="expression" priority="1909" dxfId="616">
      <formula>SUM($Z$14:$AA$14)&gt;VLOOKUP("Hit Point",Spending_Limits,2)</formula>
    </cfRule>
  </conditionalFormatting>
  <conditionalFormatting sqref="AC14:AD14">
    <cfRule type="expression" priority="1908" dxfId="616">
      <formula>SUM($AC$14:$AD$14)&gt;VLOOKUP("Hit Point",Spending_Limits,2)</formula>
    </cfRule>
  </conditionalFormatting>
  <conditionalFormatting sqref="AF14:AG14">
    <cfRule type="expression" priority="1907" dxfId="616">
      <formula>SUM($AF$14:$AG$14)&gt;VLOOKUP("Hit Point",Spending_Limits,2)</formula>
    </cfRule>
  </conditionalFormatting>
  <conditionalFormatting sqref="AI14:AJ14">
    <cfRule type="expression" priority="1906" dxfId="616">
      <formula>SUM($AI$14:$AJ$14)&gt;VLOOKUP("Hit Point",Spending_Limits,2)</formula>
    </cfRule>
  </conditionalFormatting>
  <conditionalFormatting sqref="AL14:AM14">
    <cfRule type="expression" priority="1905" dxfId="616">
      <formula>SUM($AL$14:$AM$14)&gt;VLOOKUP("Hit Point",Spending_Limits,2)</formula>
    </cfRule>
  </conditionalFormatting>
  <conditionalFormatting sqref="AO14:AP14">
    <cfRule type="expression" priority="1904" dxfId="616">
      <formula>SUM($AO$14:$AP$14)&gt;VLOOKUP("Hit Point",Spending_Limits,2)</formula>
    </cfRule>
  </conditionalFormatting>
  <conditionalFormatting sqref="AR14:AS14">
    <cfRule type="expression" priority="1903" dxfId="616">
      <formula>SUM($AR$14:$AS$14)&gt;VLOOKUP("Hit Point",Spending_Limits,2)</formula>
    </cfRule>
  </conditionalFormatting>
  <conditionalFormatting sqref="AU14:AV14">
    <cfRule type="expression" priority="1902" dxfId="616">
      <formula>SUM($AU$14:$AV$14)&gt;VLOOKUP("Hit Point",Spending_Limits,2)</formula>
    </cfRule>
  </conditionalFormatting>
  <conditionalFormatting sqref="AX14:AY14">
    <cfRule type="expression" priority="1901" dxfId="616">
      <formula>SUM($AX$14:$AY$14)&gt;VLOOKUP("Hit Point",Spending_Limits,2)</formula>
    </cfRule>
  </conditionalFormatting>
  <conditionalFormatting sqref="BA14:BB14">
    <cfRule type="expression" priority="1900" dxfId="616">
      <formula>SUM($BA$14:$BB$14)&gt;VLOOKUP("Hit Point",Spending_Limits,2)</formula>
    </cfRule>
  </conditionalFormatting>
  <conditionalFormatting sqref="BD14:BE14">
    <cfRule type="expression" priority="1899" dxfId="616">
      <formula>SUM($BD$14:$BE$14)&gt;VLOOKUP("Hit Point",Spending_Limits,2)</formula>
    </cfRule>
  </conditionalFormatting>
  <conditionalFormatting sqref="BG14:BH14">
    <cfRule type="expression" priority="1898" dxfId="616">
      <formula>SUM($BG$14:$BH$14)&gt;VLOOKUP("Hit Point",Spending_Limits,2)</formula>
    </cfRule>
  </conditionalFormatting>
  <conditionalFormatting sqref="BJ14:BK14">
    <cfRule type="expression" priority="1897" dxfId="616">
      <formula>SUM($BJ$14:$BK$14)&gt;VLOOKUP("Hit Point",Spending_Limits,2)</formula>
    </cfRule>
  </conditionalFormatting>
  <conditionalFormatting sqref="E16:F18">
    <cfRule type="expression" priority="1896" dxfId="616">
      <formula>SUM($E$16:$F$18)&gt;VLOOKUP("Save",Spending_Limits,2)</formula>
    </cfRule>
  </conditionalFormatting>
  <conditionalFormatting sqref="H16:I18">
    <cfRule type="expression" priority="1895" dxfId="616">
      <formula>SUM($H$16:$I$18)&gt;VLOOKUP("Save",Spending_Limits,2)</formula>
    </cfRule>
  </conditionalFormatting>
  <conditionalFormatting sqref="K16:L18">
    <cfRule type="expression" priority="1894" dxfId="616">
      <formula>SUM($K$16:$L$18)&gt;VLOOKUP("Save",Spending_Limits,2)</formula>
    </cfRule>
  </conditionalFormatting>
  <conditionalFormatting sqref="N16:O18">
    <cfRule type="expression" priority="1893" dxfId="616">
      <formula>SUM($N$16:$O$18)&gt;VLOOKUP("Save",Spending_Limits,2)</formula>
    </cfRule>
  </conditionalFormatting>
  <conditionalFormatting sqref="Q16:R18">
    <cfRule type="expression" priority="1891" dxfId="616">
      <formula>SUM($Q$16:$R$18)&gt;VLOOKUP("Save",Spending_Limits,2)</formula>
    </cfRule>
  </conditionalFormatting>
  <conditionalFormatting sqref="T16:U18">
    <cfRule type="expression" priority="1890" dxfId="616">
      <formula>SUM($T$16:$U$18)&gt;VLOOKUP("Save",Spending_Limits,2)</formula>
    </cfRule>
  </conditionalFormatting>
  <conditionalFormatting sqref="W16:X18">
    <cfRule type="expression" priority="1889" dxfId="616">
      <formula>SUM($W$16:$X$18)&gt;VLOOKUP("Save",Spending_Limits,2)</formula>
    </cfRule>
  </conditionalFormatting>
  <conditionalFormatting sqref="Z16:AA18">
    <cfRule type="expression" priority="1888" dxfId="616">
      <formula>SUM($Z$16:$AA$18)&gt;VLOOKUP("Save",Spending_Limits,2)</formula>
    </cfRule>
  </conditionalFormatting>
  <conditionalFormatting sqref="AC16:AD18">
    <cfRule type="expression" priority="1887" dxfId="616">
      <formula>SUM($AC$16:$AD$18)&gt;VLOOKUP("Save",Spending_Limits,2)</formula>
    </cfRule>
  </conditionalFormatting>
  <conditionalFormatting sqref="AF16:AG18">
    <cfRule type="expression" priority="1886" dxfId="616">
      <formula>SUM($AF$16:$AG$18)&gt;VLOOKUP("Save",Spending_Limits,2)</formula>
    </cfRule>
  </conditionalFormatting>
  <conditionalFormatting sqref="AI16:AJ18">
    <cfRule type="expression" priority="1885" dxfId="616">
      <formula>SUM($AI$16:$AJ$18)&gt;VLOOKUP("Save",Spending_Limits,2)</formula>
    </cfRule>
  </conditionalFormatting>
  <conditionalFormatting sqref="AL16:AM18">
    <cfRule type="expression" priority="1884" dxfId="616">
      <formula>SUM($AL$16:$AM$18)&gt;VLOOKUP("Save",Spending_Limits,2)</formula>
    </cfRule>
  </conditionalFormatting>
  <conditionalFormatting sqref="AO16:AP18">
    <cfRule type="expression" priority="1883" dxfId="616">
      <formula>SUM($AO$16:$AP$18)&gt;VLOOKUP("Save",Spending_Limits,2)</formula>
    </cfRule>
  </conditionalFormatting>
  <conditionalFormatting sqref="AR16:AS18">
    <cfRule type="expression" priority="1882" dxfId="616">
      <formula>SUM($AR$16:$AS$18)&gt;VLOOKUP("Save",Spending_Limits,2)</formula>
    </cfRule>
  </conditionalFormatting>
  <conditionalFormatting sqref="AU16:AV18">
    <cfRule type="expression" priority="1881" dxfId="616">
      <formula>SUM($AU$16:$AV$18)&gt;VLOOKUP("Save",Spending_Limits,2)</formula>
    </cfRule>
  </conditionalFormatting>
  <conditionalFormatting sqref="AX16:AY18">
    <cfRule type="expression" priority="1880" dxfId="616">
      <formula>SUM($AX$16:$AY$18)&gt;VLOOKUP("Save",Spending_Limits,2)</formula>
    </cfRule>
  </conditionalFormatting>
  <conditionalFormatting sqref="BA16:BB18">
    <cfRule type="expression" priority="1879" dxfId="616">
      <formula>SUM($BA$16:$BB$18)&gt;VLOOKUP("Save",Spending_Limits,2)</formula>
    </cfRule>
  </conditionalFormatting>
  <conditionalFormatting sqref="BD16:BE18">
    <cfRule type="expression" priority="1878" dxfId="616">
      <formula>SUM($BD$16:$BE$18)&gt;VLOOKUP("Save",Spending_Limits,2)</formula>
    </cfRule>
  </conditionalFormatting>
  <conditionalFormatting sqref="BG16:BH18">
    <cfRule type="expression" priority="1877" dxfId="616">
      <formula>SUM($BG$16:$BH$18)&gt;VLOOKUP("Save",Spending_Limits,2)</formula>
    </cfRule>
  </conditionalFormatting>
  <conditionalFormatting sqref="BJ16:BK18">
    <cfRule type="expression" priority="1876" dxfId="616">
      <formula>SUM($BJ$16:$BK$18)&gt;VLOOKUP("Save",Spending_Limits,2)</formula>
    </cfRule>
  </conditionalFormatting>
  <conditionalFormatting sqref="G21 J21 M21 P21 S21 V21 Y21 AB21 AE21 AH21 AK21 AN21 AQ21 AT21 AW21 AZ21 BC21 BF21 BI21 BL21">
    <cfRule type="expression" priority="1854" dxfId="616">
      <formula>AND(G$21&gt;0,G$20=0)</formula>
    </cfRule>
  </conditionalFormatting>
  <conditionalFormatting sqref="G22 J22 M22 P22 S22 V22 Y22 AB22 AE22 AH22 AK22 AN22 AQ22 AT22 AW22 AZ22 BC22 BF22 BI22 BL22">
    <cfRule type="expression" priority="1853" dxfId="616">
      <formula>AND(G$21=0,G$22&gt;0)</formula>
    </cfRule>
  </conditionalFormatting>
  <conditionalFormatting sqref="G28">
    <cfRule type="expression" priority="1763" dxfId="616">
      <formula>AND(G$28&gt;0,G$11&lt;1)</formula>
    </cfRule>
  </conditionalFormatting>
  <conditionalFormatting sqref="J29">
    <cfRule type="expression" priority="1762" dxfId="616">
      <formula>AND(J$29&gt;0,OR(J$11&lt;2,J$6&lt;12))</formula>
    </cfRule>
  </conditionalFormatting>
  <conditionalFormatting sqref="G30">
    <cfRule type="expression" priority="1761" dxfId="616">
      <formula>AND(G$30&gt;0,G$6&lt;12)</formula>
    </cfRule>
  </conditionalFormatting>
  <conditionalFormatting sqref="J39 G39 M39 P39 S39 V39 Y39 AB39 AE39 AH39 AK39 AN39 AQ39 AT39 AW39 AZ39 BC39 BF39 BI39 BL39">
    <cfRule type="expression" priority="1760" dxfId="616">
      <formula>AND(G$39&gt;0,G$7&lt;12)</formula>
    </cfRule>
  </conditionalFormatting>
  <conditionalFormatting sqref="G40">
    <cfRule type="expression" priority="1759" dxfId="616">
      <formula>OR(AND(G$40=1,G$11&lt;6),AND(G$40=2,OR(G$11&lt;6,G$12&lt;6)),AND(G$40=3,OR(G$11&lt;6,G$12&lt;6,G$13&lt;6)))</formula>
    </cfRule>
  </conditionalFormatting>
  <conditionalFormatting sqref="G46">
    <cfRule type="expression" priority="1757" dxfId="616">
      <formula>AND(G$46&gt;0,G$23&lt;1)</formula>
    </cfRule>
  </conditionalFormatting>
  <conditionalFormatting sqref="G47">
    <cfRule type="expression" priority="1756" dxfId="616">
      <formula>AND(G$47&gt;0,G$6&lt;12)</formula>
    </cfRule>
  </conditionalFormatting>
  <conditionalFormatting sqref="G49">
    <cfRule type="expression" priority="1754" dxfId="616">
      <formula>AND(G$49&gt;0,OR(G$11&lt;1,G$6&lt;12))</formula>
    </cfRule>
  </conditionalFormatting>
  <conditionalFormatting sqref="G50">
    <cfRule type="expression" priority="1753" dxfId="616">
      <formula>AND(G$50&gt;0,OR(G$11&lt;1,AND(G$24=0,G$25=0)))</formula>
    </cfRule>
  </conditionalFormatting>
  <conditionalFormatting sqref="G51">
    <cfRule type="expression" priority="1752" dxfId="616">
      <formula>AND(G$51&gt;0,OR(G$11&lt;2,G$50&lt;1))</formula>
    </cfRule>
  </conditionalFormatting>
  <conditionalFormatting sqref="G54">
    <cfRule type="cellIs" priority="1535" dxfId="616" operator="greaterThan">
      <formula>TRUNC((G$2+1)/2)</formula>
    </cfRule>
  </conditionalFormatting>
  <conditionalFormatting sqref="G56">
    <cfRule type="cellIs" priority="1534" dxfId="616" operator="greaterThan">
      <formula>TRUNC((G$2+1)/2)</formula>
    </cfRule>
  </conditionalFormatting>
  <conditionalFormatting sqref="G69:G70">
    <cfRule type="cellIs" priority="1533" dxfId="616" operator="greaterThan">
      <formula>TRUNC((G$2+1)/2)</formula>
    </cfRule>
  </conditionalFormatting>
  <conditionalFormatting sqref="G71">
    <cfRule type="cellIs" priority="1532" dxfId="616" operator="greaterThan">
      <formula>G$69</formula>
    </cfRule>
  </conditionalFormatting>
  <conditionalFormatting sqref="J54">
    <cfRule type="cellIs" priority="1530" dxfId="616" operator="greaterThan">
      <formula>TRUNC((J$2+1)/2)</formula>
    </cfRule>
  </conditionalFormatting>
  <conditionalFormatting sqref="M54">
    <cfRule type="cellIs" priority="1529" dxfId="616" operator="greaterThan">
      <formula>TRUNC((M$2+1)/2)</formula>
    </cfRule>
  </conditionalFormatting>
  <conditionalFormatting sqref="P54">
    <cfRule type="cellIs" priority="1528" dxfId="616" operator="greaterThan">
      <formula>TRUNC((P$2+1)/2)</formula>
    </cfRule>
  </conditionalFormatting>
  <conditionalFormatting sqref="S54">
    <cfRule type="cellIs" priority="1527" dxfId="616" operator="greaterThan">
      <formula>TRUNC((S$2+1)/2)</formula>
    </cfRule>
  </conditionalFormatting>
  <conditionalFormatting sqref="V54">
    <cfRule type="cellIs" priority="1526" dxfId="616" operator="greaterThan">
      <formula>TRUNC((V$2+1)/2)</formula>
    </cfRule>
  </conditionalFormatting>
  <conditionalFormatting sqref="Y54">
    <cfRule type="cellIs" priority="1525" dxfId="616" operator="greaterThan">
      <formula>TRUNC((Y$2+1)/2)</formula>
    </cfRule>
  </conditionalFormatting>
  <conditionalFormatting sqref="AB54">
    <cfRule type="cellIs" priority="1524" dxfId="616" operator="greaterThan">
      <formula>TRUNC((AB$2+1)/2)</formula>
    </cfRule>
  </conditionalFormatting>
  <conditionalFormatting sqref="AE54">
    <cfRule type="cellIs" priority="1523" dxfId="616" operator="greaterThan">
      <formula>TRUNC((AE$2+1)/2)</formula>
    </cfRule>
  </conditionalFormatting>
  <conditionalFormatting sqref="AH54">
    <cfRule type="cellIs" priority="1522" dxfId="616" operator="greaterThan">
      <formula>TRUNC((AH$2+1)/2)</formula>
    </cfRule>
  </conditionalFormatting>
  <conditionalFormatting sqref="AK54">
    <cfRule type="cellIs" priority="1521" dxfId="616" operator="greaterThan">
      <formula>TRUNC((AK$2+1)/2)</formula>
    </cfRule>
  </conditionalFormatting>
  <conditionalFormatting sqref="AN54">
    <cfRule type="cellIs" priority="1520" dxfId="616" operator="greaterThan">
      <formula>TRUNC((AN$2+1)/2)</formula>
    </cfRule>
  </conditionalFormatting>
  <conditionalFormatting sqref="AQ54">
    <cfRule type="cellIs" priority="1519" dxfId="616" operator="greaterThan">
      <formula>TRUNC((AQ$2+1)/2)</formula>
    </cfRule>
  </conditionalFormatting>
  <conditionalFormatting sqref="AT54">
    <cfRule type="cellIs" priority="1518" dxfId="616" operator="greaterThan">
      <formula>TRUNC((AT$2+1)/2)</formula>
    </cfRule>
  </conditionalFormatting>
  <conditionalFormatting sqref="AW54">
    <cfRule type="cellIs" priority="1517" dxfId="616" operator="greaterThan">
      <formula>TRUNC((AW$2+1)/2)</formula>
    </cfRule>
  </conditionalFormatting>
  <conditionalFormatting sqref="AZ54">
    <cfRule type="cellIs" priority="1516" dxfId="616" operator="greaterThan">
      <formula>TRUNC((AZ$2+1)/2)</formula>
    </cfRule>
  </conditionalFormatting>
  <conditionalFormatting sqref="BC54">
    <cfRule type="cellIs" priority="1515" dxfId="616" operator="greaterThan">
      <formula>TRUNC((BC$2+1)/2)</formula>
    </cfRule>
  </conditionalFormatting>
  <conditionalFormatting sqref="BF54">
    <cfRule type="cellIs" priority="1514" dxfId="616" operator="greaterThan">
      <formula>TRUNC((BF$2+1)/2)</formula>
    </cfRule>
  </conditionalFormatting>
  <conditionalFormatting sqref="BI54">
    <cfRule type="cellIs" priority="1513" dxfId="616" operator="greaterThan">
      <formula>TRUNC((BI$2+1)/2)</formula>
    </cfRule>
  </conditionalFormatting>
  <conditionalFormatting sqref="BL54">
    <cfRule type="cellIs" priority="1512" dxfId="616" operator="greaterThan">
      <formula>TRUNC((BL$2+1)/2)</formula>
    </cfRule>
  </conditionalFormatting>
  <conditionalFormatting sqref="J56">
    <cfRule type="cellIs" priority="1511" dxfId="616" operator="greaterThan">
      <formula>TRUNC((J$2+1)/2)</formula>
    </cfRule>
  </conditionalFormatting>
  <conditionalFormatting sqref="M56">
    <cfRule type="cellIs" priority="1510" dxfId="616" operator="greaterThan">
      <formula>TRUNC((M$2+1)/2)</formula>
    </cfRule>
  </conditionalFormatting>
  <conditionalFormatting sqref="P56">
    <cfRule type="cellIs" priority="1509" dxfId="616" operator="greaterThan">
      <formula>TRUNC((P$2+1)/2)</formula>
    </cfRule>
  </conditionalFormatting>
  <conditionalFormatting sqref="S56">
    <cfRule type="cellIs" priority="1508" dxfId="616" operator="greaterThan">
      <formula>TRUNC((S$2+1)/2)</formula>
    </cfRule>
  </conditionalFormatting>
  <conditionalFormatting sqref="V56">
    <cfRule type="cellIs" priority="1507" dxfId="616" operator="greaterThan">
      <formula>TRUNC((V$2+1)/2)</formula>
    </cfRule>
  </conditionalFormatting>
  <conditionalFormatting sqref="Y56">
    <cfRule type="cellIs" priority="1506" dxfId="616" operator="greaterThan">
      <formula>TRUNC((Y$2+1)/2)</formula>
    </cfRule>
  </conditionalFormatting>
  <conditionalFormatting sqref="AB56">
    <cfRule type="cellIs" priority="1505" dxfId="616" operator="greaterThan">
      <formula>TRUNC((AB$2+1)/2)</formula>
    </cfRule>
  </conditionalFormatting>
  <conditionalFormatting sqref="AE56">
    <cfRule type="cellIs" priority="1504" dxfId="616" operator="greaterThan">
      <formula>TRUNC((AE$2+1)/2)</formula>
    </cfRule>
  </conditionalFormatting>
  <conditionalFormatting sqref="AH56">
    <cfRule type="cellIs" priority="1503" dxfId="616" operator="greaterThan">
      <formula>TRUNC((AH$2+1)/2)</formula>
    </cfRule>
  </conditionalFormatting>
  <conditionalFormatting sqref="AK56">
    <cfRule type="cellIs" priority="1502" dxfId="616" operator="greaterThan">
      <formula>TRUNC((AK$2+1)/2)</formula>
    </cfRule>
  </conditionalFormatting>
  <conditionalFormatting sqref="AN56">
    <cfRule type="cellIs" priority="1501" dxfId="616" operator="greaterThan">
      <formula>TRUNC((AN$2+1)/2)</formula>
    </cfRule>
  </conditionalFormatting>
  <conditionalFormatting sqref="AQ56">
    <cfRule type="cellIs" priority="1500" dxfId="616" operator="greaterThan">
      <formula>TRUNC((AQ$2+1)/2)</formula>
    </cfRule>
  </conditionalFormatting>
  <conditionalFormatting sqref="AT56">
    <cfRule type="cellIs" priority="1499" dxfId="616" operator="greaterThan">
      <formula>TRUNC((AT$2+1)/2)</formula>
    </cfRule>
  </conditionalFormatting>
  <conditionalFormatting sqref="AW56">
    <cfRule type="cellIs" priority="1498" dxfId="616" operator="greaterThan">
      <formula>TRUNC((AW$2+1)/2)</formula>
    </cfRule>
  </conditionalFormatting>
  <conditionalFormatting sqref="AZ56">
    <cfRule type="cellIs" priority="1497" dxfId="616" operator="greaterThan">
      <formula>TRUNC((AZ$2+1)/2)</formula>
    </cfRule>
  </conditionalFormatting>
  <conditionalFormatting sqref="BC56">
    <cfRule type="cellIs" priority="1496" dxfId="616" operator="greaterThan">
      <formula>TRUNC((BC$2+1)/2)</formula>
    </cfRule>
  </conditionalFormatting>
  <conditionalFormatting sqref="BF56">
    <cfRule type="cellIs" priority="1495" dxfId="616" operator="greaterThan">
      <formula>TRUNC((BF$2+1)/2)</formula>
    </cfRule>
  </conditionalFormatting>
  <conditionalFormatting sqref="BI56">
    <cfRule type="cellIs" priority="1494" dxfId="616" operator="greaterThan">
      <formula>TRUNC((BI$2+1)/2)</formula>
    </cfRule>
  </conditionalFormatting>
  <conditionalFormatting sqref="BL56">
    <cfRule type="cellIs" priority="1493" dxfId="616" operator="greaterThan">
      <formula>TRUNC((BL$2+1)/2)</formula>
    </cfRule>
  </conditionalFormatting>
  <conditionalFormatting sqref="J69:J70">
    <cfRule type="cellIs" priority="1492" dxfId="616" operator="greaterThan">
      <formula>TRUNC((J$2+1)/2)</formula>
    </cfRule>
  </conditionalFormatting>
  <conditionalFormatting sqref="M69:M70">
    <cfRule type="cellIs" priority="1491" dxfId="616" operator="greaterThan">
      <formula>TRUNC((M$2+1)/2)</formula>
    </cfRule>
  </conditionalFormatting>
  <conditionalFormatting sqref="P69:P70">
    <cfRule type="cellIs" priority="1490" dxfId="616" operator="greaterThan">
      <formula>TRUNC((P$2+1)/2)</formula>
    </cfRule>
  </conditionalFormatting>
  <conditionalFormatting sqref="S69:S70">
    <cfRule type="cellIs" priority="1489" dxfId="616" operator="greaterThan">
      <formula>TRUNC((S$2+1)/2)</formula>
    </cfRule>
  </conditionalFormatting>
  <conditionalFormatting sqref="V69:V70">
    <cfRule type="cellIs" priority="1488" dxfId="616" operator="greaterThan">
      <formula>TRUNC((V$2+1)/2)</formula>
    </cfRule>
  </conditionalFormatting>
  <conditionalFormatting sqref="Y69:Y70">
    <cfRule type="cellIs" priority="1487" dxfId="616" operator="greaterThan">
      <formula>TRUNC((Y$2+1)/2)</formula>
    </cfRule>
  </conditionalFormatting>
  <conditionalFormatting sqref="AB69:AB70">
    <cfRule type="cellIs" priority="1486" dxfId="616" operator="greaterThan">
      <formula>TRUNC((AB$2+1)/2)</formula>
    </cfRule>
  </conditionalFormatting>
  <conditionalFormatting sqref="AE69:AE70">
    <cfRule type="cellIs" priority="1485" dxfId="616" operator="greaterThan">
      <formula>TRUNC((AE$2+1)/2)</formula>
    </cfRule>
  </conditionalFormatting>
  <conditionalFormatting sqref="AH69:AH70">
    <cfRule type="cellIs" priority="1484" dxfId="616" operator="greaterThan">
      <formula>TRUNC((AH$2+1)/2)</formula>
    </cfRule>
  </conditionalFormatting>
  <conditionalFormatting sqref="AK69:AK70">
    <cfRule type="cellIs" priority="1483" dxfId="616" operator="greaterThan">
      <formula>TRUNC((AK$2+1)/2)</formula>
    </cfRule>
  </conditionalFormatting>
  <conditionalFormatting sqref="AN69:AN70">
    <cfRule type="cellIs" priority="1482" dxfId="616" operator="greaterThan">
      <formula>TRUNC((AN$2+1)/2)</formula>
    </cfRule>
  </conditionalFormatting>
  <conditionalFormatting sqref="AQ69:AQ70">
    <cfRule type="cellIs" priority="1481" dxfId="616" operator="greaterThan">
      <formula>TRUNC((AQ$2+1)/2)</formula>
    </cfRule>
  </conditionalFormatting>
  <conditionalFormatting sqref="AT69:AT70">
    <cfRule type="cellIs" priority="1480" dxfId="616" operator="greaterThan">
      <formula>TRUNC((AT$2+1)/2)</formula>
    </cfRule>
  </conditionalFormatting>
  <conditionalFormatting sqref="AW69:AW70">
    <cfRule type="cellIs" priority="1479" dxfId="616" operator="greaterThan">
      <formula>TRUNC((AW$2+1)/2)</formula>
    </cfRule>
  </conditionalFormatting>
  <conditionalFormatting sqref="AZ69:AZ70">
    <cfRule type="cellIs" priority="1478" dxfId="616" operator="greaterThan">
      <formula>TRUNC((AZ$2+1)/2)</formula>
    </cfRule>
  </conditionalFormatting>
  <conditionalFormatting sqref="BC69:BC70">
    <cfRule type="cellIs" priority="1477" dxfId="616" operator="greaterThan">
      <formula>TRUNC((BC$2+1)/2)</formula>
    </cfRule>
  </conditionalFormatting>
  <conditionalFormatting sqref="BF69:BF70">
    <cfRule type="cellIs" priority="1476" dxfId="616" operator="greaterThan">
      <formula>TRUNC((BF$2+1)/2)</formula>
    </cfRule>
  </conditionalFormatting>
  <conditionalFormatting sqref="BI69:BI70">
    <cfRule type="cellIs" priority="1475" dxfId="616" operator="greaterThan">
      <formula>TRUNC((BI$2+1)/2)</formula>
    </cfRule>
  </conditionalFormatting>
  <conditionalFormatting sqref="BL69:BL70">
    <cfRule type="cellIs" priority="1474" dxfId="616" operator="greaterThan">
      <formula>TRUNC((BL$2+1)/2)</formula>
    </cfRule>
  </conditionalFormatting>
  <conditionalFormatting sqref="J71">
    <cfRule type="cellIs" priority="685" dxfId="616" operator="greaterThan">
      <formula>J$69</formula>
    </cfRule>
  </conditionalFormatting>
  <conditionalFormatting sqref="M71">
    <cfRule type="cellIs" priority="684" dxfId="616" operator="greaterThan">
      <formula>M$69</formula>
    </cfRule>
  </conditionalFormatting>
  <conditionalFormatting sqref="P71">
    <cfRule type="cellIs" priority="683" dxfId="616" operator="greaterThan">
      <formula>P$69</formula>
    </cfRule>
  </conditionalFormatting>
  <conditionalFormatting sqref="S71">
    <cfRule type="cellIs" priority="682" dxfId="616" operator="greaterThan">
      <formula>S$69</formula>
    </cfRule>
  </conditionalFormatting>
  <conditionalFormatting sqref="V71">
    <cfRule type="cellIs" priority="681" dxfId="616" operator="greaterThan">
      <formula>V$69</formula>
    </cfRule>
  </conditionalFormatting>
  <conditionalFormatting sqref="Y71">
    <cfRule type="cellIs" priority="680" dxfId="616" operator="greaterThan">
      <formula>Y$69</formula>
    </cfRule>
  </conditionalFormatting>
  <conditionalFormatting sqref="AB71">
    <cfRule type="cellIs" priority="679" dxfId="616" operator="greaterThan">
      <formula>AB$69</formula>
    </cfRule>
  </conditionalFormatting>
  <conditionalFormatting sqref="AE71">
    <cfRule type="cellIs" priority="678" dxfId="616" operator="greaterThan">
      <formula>AE$69</formula>
    </cfRule>
  </conditionalFormatting>
  <conditionalFormatting sqref="AH71">
    <cfRule type="cellIs" priority="677" dxfId="616" operator="greaterThan">
      <formula>AH$69</formula>
    </cfRule>
  </conditionalFormatting>
  <conditionalFormatting sqref="AK71">
    <cfRule type="cellIs" priority="676" dxfId="616" operator="greaterThan">
      <formula>AK$69</formula>
    </cfRule>
  </conditionalFormatting>
  <conditionalFormatting sqref="AN71">
    <cfRule type="cellIs" priority="675" dxfId="616" operator="greaterThan">
      <formula>AN$69</formula>
    </cfRule>
  </conditionalFormatting>
  <conditionalFormatting sqref="AQ71">
    <cfRule type="cellIs" priority="674" dxfId="616" operator="greaterThan">
      <formula>AQ$69</formula>
    </cfRule>
  </conditionalFormatting>
  <conditionalFormatting sqref="AT71">
    <cfRule type="cellIs" priority="673" dxfId="616" operator="greaterThan">
      <formula>AT$69</formula>
    </cfRule>
  </conditionalFormatting>
  <conditionalFormatting sqref="AW71">
    <cfRule type="cellIs" priority="672" dxfId="616" operator="greaterThan">
      <formula>AW$69</formula>
    </cfRule>
  </conditionalFormatting>
  <conditionalFormatting sqref="AZ71">
    <cfRule type="cellIs" priority="671" dxfId="616" operator="greaterThan">
      <formula>AZ$69</formula>
    </cfRule>
  </conditionalFormatting>
  <conditionalFormatting sqref="BC71">
    <cfRule type="cellIs" priority="670" dxfId="616" operator="greaterThan">
      <formula>BC$69</formula>
    </cfRule>
  </conditionalFormatting>
  <conditionalFormatting sqref="BF71">
    <cfRule type="cellIs" priority="669" dxfId="616" operator="greaterThan">
      <formula>BF$69</formula>
    </cfRule>
  </conditionalFormatting>
  <conditionalFormatting sqref="BI71">
    <cfRule type="cellIs" priority="668" dxfId="616" operator="greaterThan">
      <formula>BI$69</formula>
    </cfRule>
  </conditionalFormatting>
  <conditionalFormatting sqref="BL71">
    <cfRule type="cellIs" priority="667" dxfId="616" operator="greaterThan">
      <formula>BL$69</formula>
    </cfRule>
  </conditionalFormatting>
  <conditionalFormatting sqref="G35">
    <cfRule type="expression" priority="664" dxfId="616">
      <formula>AND(G$35&gt;0,G$8&lt;12)</formula>
    </cfRule>
  </conditionalFormatting>
  <conditionalFormatting sqref="G36">
    <cfRule type="expression" priority="663" dxfId="616">
      <formula>AND(G$36&gt;0,G$8&lt;12)</formula>
    </cfRule>
  </conditionalFormatting>
  <conditionalFormatting sqref="G31">
    <cfRule type="expression" priority="567" dxfId="616">
      <formula>AND(G$31&gt;0,G$5&lt;12)</formula>
    </cfRule>
  </conditionalFormatting>
  <conditionalFormatting sqref="J31">
    <cfRule type="expression" priority="566" dxfId="616">
      <formula>AND(J$31&gt;0,J$5&lt;12)</formula>
    </cfRule>
  </conditionalFormatting>
  <conditionalFormatting sqref="M31">
    <cfRule type="expression" priority="565" dxfId="616">
      <formula>AND(M$31&gt;0,M$5&lt;12)</formula>
    </cfRule>
  </conditionalFormatting>
  <conditionalFormatting sqref="P31">
    <cfRule type="expression" priority="564" dxfId="616">
      <formula>AND(P$31&gt;0,P$5&lt;12)</formula>
    </cfRule>
  </conditionalFormatting>
  <conditionalFormatting sqref="S31">
    <cfRule type="expression" priority="563" dxfId="616">
      <formula>AND(S$31&gt;0,S$5&lt;12)</formula>
    </cfRule>
  </conditionalFormatting>
  <conditionalFormatting sqref="V31">
    <cfRule type="expression" priority="562" dxfId="616">
      <formula>AND(V$31&gt;0,V$5&lt;12)</formula>
    </cfRule>
  </conditionalFormatting>
  <conditionalFormatting sqref="Y31">
    <cfRule type="expression" priority="561" dxfId="616">
      <formula>AND(Y$31&gt;0,Y$5&lt;12)</formula>
    </cfRule>
  </conditionalFormatting>
  <conditionalFormatting sqref="AB31">
    <cfRule type="expression" priority="560" dxfId="616">
      <formula>AND(AB$31&gt;0,AB$5&lt;12)</formula>
    </cfRule>
  </conditionalFormatting>
  <conditionalFormatting sqref="AE31">
    <cfRule type="expression" priority="559" dxfId="616">
      <formula>AND(AE$31&gt;0,AE$5&lt;12)</formula>
    </cfRule>
  </conditionalFormatting>
  <conditionalFormatting sqref="AH31">
    <cfRule type="expression" priority="558" dxfId="616">
      <formula>AND(AH$31&gt;0,AH$5&lt;12)</formula>
    </cfRule>
  </conditionalFormatting>
  <conditionalFormatting sqref="AK31">
    <cfRule type="expression" priority="557" dxfId="616">
      <formula>AND(AK$31&gt;0,AK$5&lt;12)</formula>
    </cfRule>
  </conditionalFormatting>
  <conditionalFormatting sqref="AN31">
    <cfRule type="expression" priority="556" dxfId="616">
      <formula>AND(AN$31&gt;0,AN$5&lt;12)</formula>
    </cfRule>
  </conditionalFormatting>
  <conditionalFormatting sqref="AQ31">
    <cfRule type="expression" priority="555" dxfId="616">
      <formula>AND(AQ$31&gt;0,AQ$5&lt;12)</formula>
    </cfRule>
  </conditionalFormatting>
  <conditionalFormatting sqref="AT31">
    <cfRule type="expression" priority="554" dxfId="616">
      <formula>AND(AT$31&gt;0,AT$5&lt;12)</formula>
    </cfRule>
  </conditionalFormatting>
  <conditionalFormatting sqref="AW31">
    <cfRule type="expression" priority="553" dxfId="616">
      <formula>AND(AW$31&gt;0,AW$5&lt;12)</formula>
    </cfRule>
  </conditionalFormatting>
  <conditionalFormatting sqref="AZ31">
    <cfRule type="expression" priority="552" dxfId="616">
      <formula>AND(AZ$31&gt;0,AZ$5&lt;12)</formula>
    </cfRule>
  </conditionalFormatting>
  <conditionalFormatting sqref="BC31">
    <cfRule type="expression" priority="551" dxfId="616">
      <formula>AND(BC$31&gt;0,BC$5&lt;12)</formula>
    </cfRule>
  </conditionalFormatting>
  <conditionalFormatting sqref="BF31">
    <cfRule type="expression" priority="550" dxfId="616">
      <formula>AND(BF$31&gt;0,BF$5&lt;12)</formula>
    </cfRule>
  </conditionalFormatting>
  <conditionalFormatting sqref="BI31">
    <cfRule type="expression" priority="549" dxfId="616">
      <formula>AND(BI$31&gt;0,BI$5&lt;12)</formula>
    </cfRule>
  </conditionalFormatting>
  <conditionalFormatting sqref="BL31">
    <cfRule type="expression" priority="548" dxfId="616">
      <formula>AND(BL$31&gt;0,BL$5&lt;12)</formula>
    </cfRule>
  </conditionalFormatting>
  <conditionalFormatting sqref="G37">
    <cfRule type="expression" priority="547" dxfId="616">
      <formula>AND(G$37&gt;0,G$9&lt;12)</formula>
    </cfRule>
  </conditionalFormatting>
  <conditionalFormatting sqref="G38">
    <cfRule type="expression" priority="527" dxfId="616">
      <formula>AND(G$38&gt;0,G$6&lt;12)</formula>
    </cfRule>
  </conditionalFormatting>
  <conditionalFormatting sqref="J32">
    <cfRule type="expression" priority="506" dxfId="616">
      <formula>AND(J$32&gt;0,J$8&lt;12)</formula>
    </cfRule>
  </conditionalFormatting>
  <conditionalFormatting sqref="J35">
    <cfRule type="expression" priority="504" dxfId="616">
      <formula>AND(J$35&gt;0,J$8&lt;12)</formula>
    </cfRule>
  </conditionalFormatting>
  <conditionalFormatting sqref="J36">
    <cfRule type="expression" priority="503" dxfId="616">
      <formula>AND(J$36&gt;0,J$8&lt;12)</formula>
    </cfRule>
  </conditionalFormatting>
  <conditionalFormatting sqref="J37">
    <cfRule type="expression" priority="502" dxfId="616">
      <formula>AND(J$37&gt;0,J$9&lt;12)</formula>
    </cfRule>
  </conditionalFormatting>
  <conditionalFormatting sqref="M32">
    <cfRule type="expression" priority="500" dxfId="616">
      <formula>AND(M$32&gt;0,M$8&lt;12)</formula>
    </cfRule>
  </conditionalFormatting>
  <conditionalFormatting sqref="M35">
    <cfRule type="expression" priority="498" dxfId="616">
      <formula>AND(M$35&gt;0,M$8&lt;12)</formula>
    </cfRule>
  </conditionalFormatting>
  <conditionalFormatting sqref="M36">
    <cfRule type="expression" priority="497" dxfId="616">
      <formula>AND(M$36&gt;0,M$8&lt;12)</formula>
    </cfRule>
  </conditionalFormatting>
  <conditionalFormatting sqref="M37">
    <cfRule type="expression" priority="496" dxfId="616">
      <formula>AND(M$37&gt;0,M$9&lt;12)</formula>
    </cfRule>
  </conditionalFormatting>
  <conditionalFormatting sqref="P32">
    <cfRule type="expression" priority="494" dxfId="616">
      <formula>AND(P$32&gt;0,P$8&lt;12)</formula>
    </cfRule>
  </conditionalFormatting>
  <conditionalFormatting sqref="P35">
    <cfRule type="expression" priority="492" dxfId="616">
      <formula>AND(P$35&gt;0,P$8&lt;12)</formula>
    </cfRule>
  </conditionalFormatting>
  <conditionalFormatting sqref="P36">
    <cfRule type="expression" priority="491" dxfId="616">
      <formula>AND(P$36&gt;0,P$8&lt;12)</formula>
    </cfRule>
  </conditionalFormatting>
  <conditionalFormatting sqref="P37">
    <cfRule type="expression" priority="490" dxfId="616">
      <formula>AND(P$37&gt;0,P$9&lt;12)</formula>
    </cfRule>
  </conditionalFormatting>
  <conditionalFormatting sqref="S32">
    <cfRule type="expression" priority="488" dxfId="616">
      <formula>AND(S$32&gt;0,S$8&lt;12)</formula>
    </cfRule>
  </conditionalFormatting>
  <conditionalFormatting sqref="S35">
    <cfRule type="expression" priority="486" dxfId="616">
      <formula>AND(S$35&gt;0,S$8&lt;12)</formula>
    </cfRule>
  </conditionalFormatting>
  <conditionalFormatting sqref="S36">
    <cfRule type="expression" priority="485" dxfId="616">
      <formula>AND(S$36&gt;0,S$8&lt;12)</formula>
    </cfRule>
  </conditionalFormatting>
  <conditionalFormatting sqref="S37">
    <cfRule type="expression" priority="484" dxfId="616">
      <formula>AND(S$37&gt;0,S$9&lt;12)</formula>
    </cfRule>
  </conditionalFormatting>
  <conditionalFormatting sqref="V32">
    <cfRule type="expression" priority="482" dxfId="616">
      <formula>AND(V$32&gt;0,V$8&lt;12)</formula>
    </cfRule>
  </conditionalFormatting>
  <conditionalFormatting sqref="V35">
    <cfRule type="expression" priority="480" dxfId="616">
      <formula>AND(V$35&gt;0,V$8&lt;12)</formula>
    </cfRule>
  </conditionalFormatting>
  <conditionalFormatting sqref="V36">
    <cfRule type="expression" priority="479" dxfId="616">
      <formula>AND(V$36&gt;0,V$8&lt;12)</formula>
    </cfRule>
  </conditionalFormatting>
  <conditionalFormatting sqref="V37">
    <cfRule type="expression" priority="478" dxfId="616">
      <formula>AND(V$37&gt;0,V$9&lt;12)</formula>
    </cfRule>
  </conditionalFormatting>
  <conditionalFormatting sqref="Y32">
    <cfRule type="expression" priority="476" dxfId="616">
      <formula>AND(Y$32&gt;0,Y$8&lt;12)</formula>
    </cfRule>
  </conditionalFormatting>
  <conditionalFormatting sqref="Y35">
    <cfRule type="expression" priority="474" dxfId="616">
      <formula>AND(Y$35&gt;0,Y$8&lt;12)</formula>
    </cfRule>
  </conditionalFormatting>
  <conditionalFormatting sqref="Y36">
    <cfRule type="expression" priority="473" dxfId="616">
      <formula>AND(Y$36&gt;0,Y$8&lt;12)</formula>
    </cfRule>
  </conditionalFormatting>
  <conditionalFormatting sqref="Y37">
    <cfRule type="expression" priority="472" dxfId="616">
      <formula>AND(Y$37&gt;0,Y$9&lt;12)</formula>
    </cfRule>
  </conditionalFormatting>
  <conditionalFormatting sqref="AB32">
    <cfRule type="expression" priority="470" dxfId="616">
      <formula>AND(AB$32&gt;0,AB$8&lt;12)</formula>
    </cfRule>
  </conditionalFormatting>
  <conditionalFormatting sqref="AB35">
    <cfRule type="expression" priority="468" dxfId="616">
      <formula>AND(AB$35&gt;0,AB$8&lt;12)</formula>
    </cfRule>
  </conditionalFormatting>
  <conditionalFormatting sqref="AB36">
    <cfRule type="expression" priority="467" dxfId="616">
      <formula>AND(AB$36&gt;0,AB$8&lt;12)</formula>
    </cfRule>
  </conditionalFormatting>
  <conditionalFormatting sqref="AB37">
    <cfRule type="expression" priority="466" dxfId="616">
      <formula>AND(AB$37&gt;0,AB$9&lt;12)</formula>
    </cfRule>
  </conditionalFormatting>
  <conditionalFormatting sqref="AE32">
    <cfRule type="expression" priority="464" dxfId="616">
      <formula>AND(AE$32&gt;0,AE$8&lt;12)</formula>
    </cfRule>
  </conditionalFormatting>
  <conditionalFormatting sqref="AE35">
    <cfRule type="expression" priority="462" dxfId="616">
      <formula>AND(AE$35&gt;0,AE$8&lt;12)</formula>
    </cfRule>
  </conditionalFormatting>
  <conditionalFormatting sqref="AE36">
    <cfRule type="expression" priority="461" dxfId="616">
      <formula>AND(AE$36&gt;0,AE$8&lt;12)</formula>
    </cfRule>
  </conditionalFormatting>
  <conditionalFormatting sqref="AE37">
    <cfRule type="expression" priority="460" dxfId="616">
      <formula>AND(AE$37&gt;0,AE$9&lt;12)</formula>
    </cfRule>
  </conditionalFormatting>
  <conditionalFormatting sqref="AH32">
    <cfRule type="expression" priority="458" dxfId="616">
      <formula>AND(AH$32&gt;0,AH$8&lt;12)</formula>
    </cfRule>
  </conditionalFormatting>
  <conditionalFormatting sqref="AH35">
    <cfRule type="expression" priority="456" dxfId="616">
      <formula>AND(AH$35&gt;0,AH$8&lt;12)</formula>
    </cfRule>
  </conditionalFormatting>
  <conditionalFormatting sqref="AH36">
    <cfRule type="expression" priority="455" dxfId="616">
      <formula>AND(AH$36&gt;0,AH$8&lt;12)</formula>
    </cfRule>
  </conditionalFormatting>
  <conditionalFormatting sqref="AH37">
    <cfRule type="expression" priority="454" dxfId="616">
      <formula>AND(AH$37&gt;0,AH$9&lt;12)</formula>
    </cfRule>
  </conditionalFormatting>
  <conditionalFormatting sqref="AK32">
    <cfRule type="expression" priority="452" dxfId="616">
      <formula>AND(AK$32&gt;0,AK$8&lt;12)</formula>
    </cfRule>
  </conditionalFormatting>
  <conditionalFormatting sqref="AK35">
    <cfRule type="expression" priority="450" dxfId="616">
      <formula>AND(AK$35&gt;0,AK$8&lt;12)</formula>
    </cfRule>
  </conditionalFormatting>
  <conditionalFormatting sqref="AK36">
    <cfRule type="expression" priority="449" dxfId="616">
      <formula>AND(AK$36&gt;0,AK$8&lt;12)</formula>
    </cfRule>
  </conditionalFormatting>
  <conditionalFormatting sqref="AK37">
    <cfRule type="expression" priority="448" dxfId="616">
      <formula>AND(AK$37&gt;0,AK$9&lt;12)</formula>
    </cfRule>
  </conditionalFormatting>
  <conditionalFormatting sqref="AN32">
    <cfRule type="expression" priority="446" dxfId="616">
      <formula>AND(AN$32&gt;0,AN$8&lt;12)</formula>
    </cfRule>
  </conditionalFormatting>
  <conditionalFormatting sqref="AN35">
    <cfRule type="expression" priority="444" dxfId="616">
      <formula>AND(AN$35&gt;0,AN$8&lt;12)</formula>
    </cfRule>
  </conditionalFormatting>
  <conditionalFormatting sqref="AN36">
    <cfRule type="expression" priority="443" dxfId="616">
      <formula>AND(AN$36&gt;0,AN$8&lt;12)</formula>
    </cfRule>
  </conditionalFormatting>
  <conditionalFormatting sqref="AN37">
    <cfRule type="expression" priority="442" dxfId="616">
      <formula>AND(AN$37&gt;0,AN$9&lt;12)</formula>
    </cfRule>
  </conditionalFormatting>
  <conditionalFormatting sqref="AQ32">
    <cfRule type="expression" priority="440" dxfId="616">
      <formula>AND(AQ$32&gt;0,AQ$8&lt;12)</formula>
    </cfRule>
  </conditionalFormatting>
  <conditionalFormatting sqref="AQ35">
    <cfRule type="expression" priority="438" dxfId="616">
      <formula>AND(AQ$35&gt;0,AQ$8&lt;12)</formula>
    </cfRule>
  </conditionalFormatting>
  <conditionalFormatting sqref="AQ36">
    <cfRule type="expression" priority="437" dxfId="616">
      <formula>AND(AQ$36&gt;0,AQ$8&lt;12)</formula>
    </cfRule>
  </conditionalFormatting>
  <conditionalFormatting sqref="AQ37">
    <cfRule type="expression" priority="436" dxfId="616">
      <formula>AND(AQ$37&gt;0,AQ$9&lt;12)</formula>
    </cfRule>
  </conditionalFormatting>
  <conditionalFormatting sqref="AT32">
    <cfRule type="expression" priority="434" dxfId="616">
      <formula>AND(AT$32&gt;0,AT$8&lt;12)</formula>
    </cfRule>
  </conditionalFormatting>
  <conditionalFormatting sqref="AT35">
    <cfRule type="expression" priority="432" dxfId="616">
      <formula>AND(AT$35&gt;0,AT$8&lt;12)</formula>
    </cfRule>
  </conditionalFormatting>
  <conditionalFormatting sqref="AT36">
    <cfRule type="expression" priority="431" dxfId="616">
      <formula>AND(AT$36&gt;0,AT$8&lt;12)</formula>
    </cfRule>
  </conditionalFormatting>
  <conditionalFormatting sqref="AT37">
    <cfRule type="expression" priority="430" dxfId="616">
      <formula>AND(AT$37&gt;0,AT$9&lt;12)</formula>
    </cfRule>
  </conditionalFormatting>
  <conditionalFormatting sqref="AW32">
    <cfRule type="expression" priority="428" dxfId="616">
      <formula>AND(AW$32&gt;0,AW$8&lt;12)</formula>
    </cfRule>
  </conditionalFormatting>
  <conditionalFormatting sqref="AW35">
    <cfRule type="expression" priority="426" dxfId="616">
      <formula>AND(AW$35&gt;0,AW$8&lt;12)</formula>
    </cfRule>
  </conditionalFormatting>
  <conditionalFormatting sqref="AW36">
    <cfRule type="expression" priority="425" dxfId="616">
      <formula>AND(AW$36&gt;0,AW$8&lt;12)</formula>
    </cfRule>
  </conditionalFormatting>
  <conditionalFormatting sqref="AW37">
    <cfRule type="expression" priority="424" dxfId="616">
      <formula>AND(AW$37&gt;0,AW$9&lt;12)</formula>
    </cfRule>
  </conditionalFormatting>
  <conditionalFormatting sqref="AZ32">
    <cfRule type="expression" priority="422" dxfId="616">
      <formula>AND(AZ$32&gt;0,AZ$8&lt;12)</formula>
    </cfRule>
  </conditionalFormatting>
  <conditionalFormatting sqref="AZ35">
    <cfRule type="expression" priority="420" dxfId="616">
      <formula>AND(AZ$35&gt;0,AZ$8&lt;12)</formula>
    </cfRule>
  </conditionalFormatting>
  <conditionalFormatting sqref="AZ36">
    <cfRule type="expression" priority="419" dxfId="616">
      <formula>AND(AZ$36&gt;0,AZ$8&lt;12)</formula>
    </cfRule>
  </conditionalFormatting>
  <conditionalFormatting sqref="AZ37">
    <cfRule type="expression" priority="418" dxfId="616">
      <formula>AND(AZ$37&gt;0,AZ$9&lt;12)</formula>
    </cfRule>
  </conditionalFormatting>
  <conditionalFormatting sqref="BC32">
    <cfRule type="expression" priority="416" dxfId="616">
      <formula>AND(BC$32&gt;0,BC$8&lt;12)</formula>
    </cfRule>
  </conditionalFormatting>
  <conditionalFormatting sqref="BC35">
    <cfRule type="expression" priority="414" dxfId="616">
      <formula>AND(BC$35&gt;0,BC$8&lt;12)</formula>
    </cfRule>
  </conditionalFormatting>
  <conditionalFormatting sqref="BC36">
    <cfRule type="expression" priority="413" dxfId="616">
      <formula>AND(BC$36&gt;0,BC$8&lt;12)</formula>
    </cfRule>
  </conditionalFormatting>
  <conditionalFormatting sqref="BC37">
    <cfRule type="expression" priority="412" dxfId="616">
      <formula>AND(BC$37&gt;0,BC$9&lt;12)</formula>
    </cfRule>
  </conditionalFormatting>
  <conditionalFormatting sqref="BF32">
    <cfRule type="expression" priority="410" dxfId="616">
      <formula>AND(BF$32&gt;0,BF$8&lt;12)</formula>
    </cfRule>
  </conditionalFormatting>
  <conditionalFormatting sqref="BF35">
    <cfRule type="expression" priority="408" dxfId="616">
      <formula>AND(BF$35&gt;0,BF$8&lt;12)</formula>
    </cfRule>
  </conditionalFormatting>
  <conditionalFormatting sqref="BF36">
    <cfRule type="expression" priority="407" dxfId="616">
      <formula>AND(BF$36&gt;0,BF$8&lt;12)</formula>
    </cfRule>
  </conditionalFormatting>
  <conditionalFormatting sqref="BF37">
    <cfRule type="expression" priority="406" dxfId="616">
      <formula>AND(BF$37&gt;0,BF$9&lt;12)</formula>
    </cfRule>
  </conditionalFormatting>
  <conditionalFormatting sqref="BI32">
    <cfRule type="expression" priority="404" dxfId="616">
      <formula>AND(BI$32&gt;0,BI$8&lt;12)</formula>
    </cfRule>
  </conditionalFormatting>
  <conditionalFormatting sqref="BI35">
    <cfRule type="expression" priority="402" dxfId="616">
      <formula>AND(BI$35&gt;0,BI$8&lt;12)</formula>
    </cfRule>
  </conditionalFormatting>
  <conditionalFormatting sqref="BI36">
    <cfRule type="expression" priority="401" dxfId="616">
      <formula>AND(BI$36&gt;0,BI$8&lt;12)</formula>
    </cfRule>
  </conditionalFormatting>
  <conditionalFormatting sqref="BI37">
    <cfRule type="expression" priority="400" dxfId="616">
      <formula>AND(BI$37&gt;0,BI$9&lt;12)</formula>
    </cfRule>
  </conditionalFormatting>
  <conditionalFormatting sqref="BL35">
    <cfRule type="expression" priority="396" dxfId="616">
      <formula>AND(BL$35&gt;0,BL$8&lt;12)</formula>
    </cfRule>
  </conditionalFormatting>
  <conditionalFormatting sqref="BL36">
    <cfRule type="expression" priority="395" dxfId="616">
      <formula>AND(BL$36&gt;0,BL$8&lt;12)</formula>
    </cfRule>
  </conditionalFormatting>
  <conditionalFormatting sqref="BL37">
    <cfRule type="expression" priority="394" dxfId="616">
      <formula>AND(BL$37&gt;0,BL$9&lt;12)</formula>
    </cfRule>
  </conditionalFormatting>
  <conditionalFormatting sqref="BL32">
    <cfRule type="expression" priority="392" dxfId="616">
      <formula>AND(BL$32&gt;0,BL$8&lt;12)</formula>
    </cfRule>
  </conditionalFormatting>
  <conditionalFormatting sqref="BL35">
    <cfRule type="expression" priority="390" dxfId="616">
      <formula>AND(BL$35&gt;0,BL$8&lt;12)</formula>
    </cfRule>
  </conditionalFormatting>
  <conditionalFormatting sqref="BL36">
    <cfRule type="expression" priority="389" dxfId="616">
      <formula>AND(BL$36&gt;0,BL$8&lt;12)</formula>
    </cfRule>
  </conditionalFormatting>
  <conditionalFormatting sqref="BL37">
    <cfRule type="expression" priority="388" dxfId="616">
      <formula>AND(BL$37&gt;0,BL$9&lt;12)</formula>
    </cfRule>
  </conditionalFormatting>
  <conditionalFormatting sqref="G87">
    <cfRule type="expression" priority="2398" dxfId="616">
      <formula>AND(G$87&gt;0,OR(G$8&lt;11,G$11&lt;G$87,G$2&lt;G$87))</formula>
    </cfRule>
  </conditionalFormatting>
  <conditionalFormatting sqref="G86 J86 M86 P86 S86 V86 Y86 AB86 AE86 AH86 AK86 AN86 AQ86 AT86 AW86 AZ86 BC86 BF86 BI86 BL86">
    <cfRule type="cellIs" priority="2418" dxfId="616" operator="greaterThan">
      <formula>G$87+MAX(VLOOKUP(G$5,Attribute_Bonus,2),VLOOKUP(G$6,Attribute_Bonus,2),VLOOKUP(G$8,Attribute_Bonus,2))</formula>
    </cfRule>
  </conditionalFormatting>
  <conditionalFormatting sqref="G48">
    <cfRule type="expression" priority="3771" dxfId="616">
      <formula>AND(G$48&gt;0,G$117&lt;3)</formula>
    </cfRule>
  </conditionalFormatting>
  <conditionalFormatting sqref="G89:G123">
    <cfRule type="cellIs" priority="386" dxfId="616" operator="greaterThan">
      <formula>TRUNC(G$2*VLOOKUP("Skill",Spending_Limits,2)/VLOOKUP("Skill",Spending_Limits,3))</formula>
    </cfRule>
  </conditionalFormatting>
  <conditionalFormatting sqref="J28">
    <cfRule type="expression" priority="381" dxfId="616">
      <formula>AND(J$28&gt;0,J$11&lt;1)</formula>
    </cfRule>
  </conditionalFormatting>
  <conditionalFormatting sqref="M28">
    <cfRule type="expression" priority="380" dxfId="616">
      <formula>AND(M$28&gt;0,M$11&lt;1)</formula>
    </cfRule>
  </conditionalFormatting>
  <conditionalFormatting sqref="P28">
    <cfRule type="expression" priority="379" dxfId="616">
      <formula>AND(P$28&gt;0,P$11&lt;1)</formula>
    </cfRule>
  </conditionalFormatting>
  <conditionalFormatting sqref="S28">
    <cfRule type="expression" priority="378" dxfId="616">
      <formula>AND(S$28&gt;0,S$11&lt;1)</formula>
    </cfRule>
  </conditionalFormatting>
  <conditionalFormatting sqref="V28">
    <cfRule type="expression" priority="377" dxfId="616">
      <formula>AND(V$28&gt;0,V$11&lt;1)</formula>
    </cfRule>
  </conditionalFormatting>
  <conditionalFormatting sqref="Y28">
    <cfRule type="expression" priority="376" dxfId="616">
      <formula>AND(Y$28&gt;0,Y$11&lt;1)</formula>
    </cfRule>
  </conditionalFormatting>
  <conditionalFormatting sqref="AB28">
    <cfRule type="expression" priority="375" dxfId="616">
      <formula>AND(AB$28&gt;0,AB$11&lt;1)</formula>
    </cfRule>
  </conditionalFormatting>
  <conditionalFormatting sqref="AE28">
    <cfRule type="expression" priority="374" dxfId="616">
      <formula>AND(AE$28&gt;0,AE$11&lt;1)</formula>
    </cfRule>
  </conditionalFormatting>
  <conditionalFormatting sqref="AH28">
    <cfRule type="expression" priority="373" dxfId="616">
      <formula>AND(AH$28&gt;0,AH$11&lt;1)</formula>
    </cfRule>
  </conditionalFormatting>
  <conditionalFormatting sqref="AK28">
    <cfRule type="expression" priority="372" dxfId="616">
      <formula>AND(AK$28&gt;0,AK$11&lt;1)</formula>
    </cfRule>
  </conditionalFormatting>
  <conditionalFormatting sqref="AN28">
    <cfRule type="expression" priority="371" dxfId="616">
      <formula>AND(AN$28&gt;0,AN$11&lt;1)</formula>
    </cfRule>
  </conditionalFormatting>
  <conditionalFormatting sqref="AQ28">
    <cfRule type="expression" priority="370" dxfId="616">
      <formula>AND(AQ$28&gt;0,AQ$11&lt;1)</formula>
    </cfRule>
  </conditionalFormatting>
  <conditionalFormatting sqref="AT28">
    <cfRule type="expression" priority="369" dxfId="616">
      <formula>AND(AT$28&gt;0,AT$11&lt;1)</formula>
    </cfRule>
  </conditionalFormatting>
  <conditionalFormatting sqref="AW28">
    <cfRule type="expression" priority="368" dxfId="616">
      <formula>AND(AW$28&gt;0,AW$11&lt;1)</formula>
    </cfRule>
  </conditionalFormatting>
  <conditionalFormatting sqref="AZ28">
    <cfRule type="expression" priority="367" dxfId="616">
      <formula>AND(AZ$28&gt;0,AZ$11&lt;1)</formula>
    </cfRule>
  </conditionalFormatting>
  <conditionalFormatting sqref="BC28">
    <cfRule type="expression" priority="366" dxfId="616">
      <formula>AND(BC$28&gt;0,BC$11&lt;1)</formula>
    </cfRule>
  </conditionalFormatting>
  <conditionalFormatting sqref="BF28">
    <cfRule type="expression" priority="365" dxfId="616">
      <formula>AND(BF$28&gt;0,BF$11&lt;1)</formula>
    </cfRule>
  </conditionalFormatting>
  <conditionalFormatting sqref="BI28">
    <cfRule type="expression" priority="364" dxfId="616">
      <formula>AND(BI$28&gt;0,BI$11&lt;1)</formula>
    </cfRule>
  </conditionalFormatting>
  <conditionalFormatting sqref="BL28">
    <cfRule type="expression" priority="363" dxfId="616">
      <formula>AND(BL$28&gt;0,BL$11&lt;1)</formula>
    </cfRule>
  </conditionalFormatting>
  <conditionalFormatting sqref="G29">
    <cfRule type="expression" priority="362" dxfId="616">
      <formula>AND(G$29&gt;0,OR(G$11&lt;2,G$6&lt;12))</formula>
    </cfRule>
  </conditionalFormatting>
  <conditionalFormatting sqref="M29">
    <cfRule type="expression" priority="361" dxfId="616">
      <formula>AND(M$29&gt;0,OR(M$11&lt;2,M$6&lt;12))</formula>
    </cfRule>
  </conditionalFormatting>
  <conditionalFormatting sqref="P29">
    <cfRule type="expression" priority="360" dxfId="616">
      <formula>AND(P$29&gt;0,OR(P$11&lt;2,P$6&lt;12))</formula>
    </cfRule>
  </conditionalFormatting>
  <conditionalFormatting sqref="S29">
    <cfRule type="expression" priority="359" dxfId="616">
      <formula>AND(S$29&gt;0,OR(S$11&lt;2,S$6&lt;12))</formula>
    </cfRule>
  </conditionalFormatting>
  <conditionalFormatting sqref="V29">
    <cfRule type="expression" priority="358" dxfId="616">
      <formula>AND(V$29&gt;0,OR(V$11&lt;2,V$6&lt;12))</formula>
    </cfRule>
  </conditionalFormatting>
  <conditionalFormatting sqref="Y29">
    <cfRule type="expression" priority="357" dxfId="616">
      <formula>AND(Y$29&gt;0,OR(Y$11&lt;2,Y$6&lt;12))</formula>
    </cfRule>
  </conditionalFormatting>
  <conditionalFormatting sqref="AB29">
    <cfRule type="expression" priority="356" dxfId="616">
      <formula>AND(AB$29&gt;0,OR(AB$11&lt;2,AB$6&lt;12))</formula>
    </cfRule>
  </conditionalFormatting>
  <conditionalFormatting sqref="AE29">
    <cfRule type="expression" priority="355" dxfId="616">
      <formula>AND(AE$29&gt;0,OR(AE$11&lt;2,AE$6&lt;12))</formula>
    </cfRule>
  </conditionalFormatting>
  <conditionalFormatting sqref="AH29">
    <cfRule type="expression" priority="354" dxfId="616">
      <formula>AND(AH$29&gt;0,OR(AH$11&lt;2,AH$6&lt;12))</formula>
    </cfRule>
  </conditionalFormatting>
  <conditionalFormatting sqref="AK29">
    <cfRule type="expression" priority="353" dxfId="616">
      <formula>AND(AK$29&gt;0,OR(AK$11&lt;2,AK$6&lt;12))</formula>
    </cfRule>
  </conditionalFormatting>
  <conditionalFormatting sqref="AN29">
    <cfRule type="expression" priority="352" dxfId="616">
      <formula>AND(AN$29&gt;0,OR(AN$11&lt;2,AN$6&lt;12))</formula>
    </cfRule>
  </conditionalFormatting>
  <conditionalFormatting sqref="AQ29">
    <cfRule type="expression" priority="351" dxfId="616">
      <formula>AND(AQ$29&gt;0,OR(AQ$11&lt;2,AQ$6&lt;12))</formula>
    </cfRule>
  </conditionalFormatting>
  <conditionalFormatting sqref="AT29">
    <cfRule type="expression" priority="350" dxfId="616">
      <formula>AND(AT$29&gt;0,OR(AT$11&lt;2,AT$6&lt;12))</formula>
    </cfRule>
  </conditionalFormatting>
  <conditionalFormatting sqref="AW29">
    <cfRule type="expression" priority="349" dxfId="616">
      <formula>AND(AW$29&gt;0,OR(AW$11&lt;2,AW$6&lt;12))</formula>
    </cfRule>
  </conditionalFormatting>
  <conditionalFormatting sqref="AZ29">
    <cfRule type="expression" priority="348" dxfId="616">
      <formula>AND(AZ$29&gt;0,OR(AZ$11&lt;2,AZ$6&lt;12))</formula>
    </cfRule>
  </conditionalFormatting>
  <conditionalFormatting sqref="BC29">
    <cfRule type="expression" priority="347" dxfId="616">
      <formula>AND(BC$29&gt;0,OR(BC$11&lt;2,BC$6&lt;12))</formula>
    </cfRule>
  </conditionalFormatting>
  <conditionalFormatting sqref="BF29">
    <cfRule type="expression" priority="346" dxfId="616">
      <formula>AND(BF$29&gt;0,OR(BF$11&lt;2,BF$6&lt;12))</formula>
    </cfRule>
  </conditionalFormatting>
  <conditionalFormatting sqref="BI29">
    <cfRule type="expression" priority="345" dxfId="616">
      <formula>AND(BI$29&gt;0,OR(BI$11&lt;2,BI$6&lt;12))</formula>
    </cfRule>
  </conditionalFormatting>
  <conditionalFormatting sqref="BL29">
    <cfRule type="expression" priority="344" dxfId="616">
      <formula>AND(BL$29&gt;0,OR(BL$11&lt;2,BL$6&lt;12))</formula>
    </cfRule>
  </conditionalFormatting>
  <conditionalFormatting sqref="J30">
    <cfRule type="expression" priority="343" dxfId="616">
      <formula>AND(J$30&gt;0,J$6&lt;12)</formula>
    </cfRule>
  </conditionalFormatting>
  <conditionalFormatting sqref="M30">
    <cfRule type="expression" priority="342" dxfId="616">
      <formula>AND(M$30&gt;0,M$6&lt;12)</formula>
    </cfRule>
  </conditionalFormatting>
  <conditionalFormatting sqref="P30">
    <cfRule type="expression" priority="341" dxfId="616">
      <formula>AND(P$30&gt;0,P$6&lt;12)</formula>
    </cfRule>
  </conditionalFormatting>
  <conditionalFormatting sqref="S30">
    <cfRule type="expression" priority="340" dxfId="616">
      <formula>AND(S$30&gt;0,S$6&lt;12)</formula>
    </cfRule>
  </conditionalFormatting>
  <conditionalFormatting sqref="V30">
    <cfRule type="expression" priority="339" dxfId="616">
      <formula>AND(V$30&gt;0,V$6&lt;12)</formula>
    </cfRule>
  </conditionalFormatting>
  <conditionalFormatting sqref="Y30">
    <cfRule type="expression" priority="338" dxfId="616">
      <formula>AND(Y$30&gt;0,Y$6&lt;12)</formula>
    </cfRule>
  </conditionalFormatting>
  <conditionalFormatting sqref="AB30">
    <cfRule type="expression" priority="337" dxfId="616">
      <formula>AND(AB$30&gt;0,AB$6&lt;12)</formula>
    </cfRule>
  </conditionalFormatting>
  <conditionalFormatting sqref="AE30">
    <cfRule type="expression" priority="336" dxfId="616">
      <formula>AND(AE$30&gt;0,AE$6&lt;12)</formula>
    </cfRule>
  </conditionalFormatting>
  <conditionalFormatting sqref="AH30">
    <cfRule type="expression" priority="335" dxfId="616">
      <formula>AND(AH$30&gt;0,AH$6&lt;12)</formula>
    </cfRule>
  </conditionalFormatting>
  <conditionalFormatting sqref="AK30">
    <cfRule type="expression" priority="334" dxfId="616">
      <formula>AND(AK$30&gt;0,AK$6&lt;12)</formula>
    </cfRule>
  </conditionalFormatting>
  <conditionalFormatting sqref="AN30">
    <cfRule type="expression" priority="333" dxfId="616">
      <formula>AND(AN$30&gt;0,AN$6&lt;12)</formula>
    </cfRule>
  </conditionalFormatting>
  <conditionalFormatting sqref="AQ30">
    <cfRule type="expression" priority="332" dxfId="616">
      <formula>AND(AQ$30&gt;0,AQ$6&lt;12)</formula>
    </cfRule>
  </conditionalFormatting>
  <conditionalFormatting sqref="AT30">
    <cfRule type="expression" priority="331" dxfId="616">
      <formula>AND(AT$30&gt;0,AT$6&lt;12)</formula>
    </cfRule>
  </conditionalFormatting>
  <conditionalFormatting sqref="AW30">
    <cfRule type="expression" priority="330" dxfId="616">
      <formula>AND(AW$30&gt;0,AW$6&lt;12)</formula>
    </cfRule>
  </conditionalFormatting>
  <conditionalFormatting sqref="AZ30">
    <cfRule type="expression" priority="329" dxfId="616">
      <formula>AND(AZ$30&gt;0,AZ$6&lt;12)</formula>
    </cfRule>
  </conditionalFormatting>
  <conditionalFormatting sqref="BC30">
    <cfRule type="expression" priority="328" dxfId="616">
      <formula>AND(BC$30&gt;0,BC$6&lt;12)</formula>
    </cfRule>
  </conditionalFormatting>
  <conditionalFormatting sqref="BF30">
    <cfRule type="expression" priority="327" dxfId="616">
      <formula>AND(BF$30&gt;0,BF$6&lt;12)</formula>
    </cfRule>
  </conditionalFormatting>
  <conditionalFormatting sqref="BI30">
    <cfRule type="expression" priority="326" dxfId="616">
      <formula>AND(BI$30&gt;0,BI$6&lt;12)</formula>
    </cfRule>
  </conditionalFormatting>
  <conditionalFormatting sqref="BL30">
    <cfRule type="expression" priority="325" dxfId="616">
      <formula>AND(BL$30&gt;0,BL$6&lt;12)</formula>
    </cfRule>
  </conditionalFormatting>
  <conditionalFormatting sqref="G33">
    <cfRule type="expression" priority="324" dxfId="616">
      <formula>AND(G$33&gt;0,G$6&lt;12)</formula>
    </cfRule>
  </conditionalFormatting>
  <conditionalFormatting sqref="J33">
    <cfRule type="expression" priority="323" dxfId="616">
      <formula>AND(J$33&gt;0,J$6&lt;12)</formula>
    </cfRule>
  </conditionalFormatting>
  <conditionalFormatting sqref="M33">
    <cfRule type="expression" priority="322" dxfId="616">
      <formula>AND(M$33&gt;0,M$6&lt;12)</formula>
    </cfRule>
  </conditionalFormatting>
  <conditionalFormatting sqref="P33">
    <cfRule type="expression" priority="321" dxfId="616">
      <formula>AND(P$33&gt;0,P$6&lt;12)</formula>
    </cfRule>
  </conditionalFormatting>
  <conditionalFormatting sqref="S33">
    <cfRule type="expression" priority="320" dxfId="616">
      <formula>AND(S$33&gt;0,S$6&lt;12)</formula>
    </cfRule>
  </conditionalFormatting>
  <conditionalFormatting sqref="V33">
    <cfRule type="expression" priority="319" dxfId="616">
      <formula>AND(V$33&gt;0,V$6&lt;12)</formula>
    </cfRule>
  </conditionalFormatting>
  <conditionalFormatting sqref="Y33">
    <cfRule type="expression" priority="318" dxfId="616">
      <formula>AND(Y$33&gt;0,Y$6&lt;12)</formula>
    </cfRule>
  </conditionalFormatting>
  <conditionalFormatting sqref="AB33">
    <cfRule type="expression" priority="317" dxfId="616">
      <formula>AND(AB$33&gt;0,AB$6&lt;12)</formula>
    </cfRule>
  </conditionalFormatting>
  <conditionalFormatting sqref="AE33">
    <cfRule type="expression" priority="316" dxfId="616">
      <formula>AND(AE$33&gt;0,AE$6&lt;12)</formula>
    </cfRule>
  </conditionalFormatting>
  <conditionalFormatting sqref="AH33">
    <cfRule type="expression" priority="315" dxfId="616">
      <formula>AND(AH$33&gt;0,AH$6&lt;12)</formula>
    </cfRule>
  </conditionalFormatting>
  <conditionalFormatting sqref="AK33">
    <cfRule type="expression" priority="314" dxfId="616">
      <formula>AND(AK$33&gt;0,AK$6&lt;12)</formula>
    </cfRule>
  </conditionalFormatting>
  <conditionalFormatting sqref="AN33">
    <cfRule type="expression" priority="313" dxfId="616">
      <formula>AND(AN$33&gt;0,AN$6&lt;12)</formula>
    </cfRule>
  </conditionalFormatting>
  <conditionalFormatting sqref="AQ33">
    <cfRule type="expression" priority="312" dxfId="616">
      <formula>AND(AQ$33&gt;0,AQ$6&lt;12)</formula>
    </cfRule>
  </conditionalFormatting>
  <conditionalFormatting sqref="AT33">
    <cfRule type="expression" priority="311" dxfId="616">
      <formula>AND(AT$33&gt;0,AT$6&lt;12)</formula>
    </cfRule>
  </conditionalFormatting>
  <conditionalFormatting sqref="AW33">
    <cfRule type="expression" priority="310" dxfId="616">
      <formula>AND(AW$33&gt;0,AW$6&lt;12)</formula>
    </cfRule>
  </conditionalFormatting>
  <conditionalFormatting sqref="AZ33">
    <cfRule type="expression" priority="309" dxfId="616">
      <formula>AND(AZ$33&gt;0,AZ$6&lt;12)</formula>
    </cfRule>
  </conditionalFormatting>
  <conditionalFormatting sqref="BC33">
    <cfRule type="expression" priority="308" dxfId="616">
      <formula>AND(BC$33&gt;0,BC$6&lt;12)</formula>
    </cfRule>
  </conditionalFormatting>
  <conditionalFormatting sqref="BF33">
    <cfRule type="expression" priority="307" dxfId="616">
      <formula>AND(BF$33&gt;0,BF$6&lt;12)</formula>
    </cfRule>
  </conditionalFormatting>
  <conditionalFormatting sqref="BI33">
    <cfRule type="expression" priority="306" dxfId="616">
      <formula>AND(BI$33&gt;0,BI$6&lt;12)</formula>
    </cfRule>
  </conditionalFormatting>
  <conditionalFormatting sqref="BL33">
    <cfRule type="expression" priority="305" dxfId="616">
      <formula>AND(BL$33&gt;0,BL$6&lt;12)</formula>
    </cfRule>
  </conditionalFormatting>
  <conditionalFormatting sqref="G34">
    <cfRule type="expression" priority="304" dxfId="616">
      <formula>AND(G$34&gt;0,G$8&lt;12)</formula>
    </cfRule>
  </conditionalFormatting>
  <conditionalFormatting sqref="J34">
    <cfRule type="expression" priority="303" dxfId="616">
      <formula>AND(J$34&gt;0,J$8&lt;12)</formula>
    </cfRule>
  </conditionalFormatting>
  <conditionalFormatting sqref="M34">
    <cfRule type="expression" priority="302" dxfId="616">
      <formula>AND(M$34&gt;0,M$8&lt;12)</formula>
    </cfRule>
  </conditionalFormatting>
  <conditionalFormatting sqref="P34">
    <cfRule type="expression" priority="301" dxfId="616">
      <formula>AND(P$34&gt;0,P$8&lt;12)</formula>
    </cfRule>
  </conditionalFormatting>
  <conditionalFormatting sqref="S34">
    <cfRule type="expression" priority="300" dxfId="616">
      <formula>AND(S$34&gt;0,S$8&lt;12)</formula>
    </cfRule>
  </conditionalFormatting>
  <conditionalFormatting sqref="V34">
    <cfRule type="expression" priority="299" dxfId="616">
      <formula>AND(V$34&gt;0,V$8&lt;12)</formula>
    </cfRule>
  </conditionalFormatting>
  <conditionalFormatting sqref="Y34">
    <cfRule type="expression" priority="298" dxfId="616">
      <formula>AND(Y$34&gt;0,Y$8&lt;12)</formula>
    </cfRule>
  </conditionalFormatting>
  <conditionalFormatting sqref="AB34">
    <cfRule type="expression" priority="297" dxfId="616">
      <formula>AND(AB$34&gt;0,AB$8&lt;12)</formula>
    </cfRule>
  </conditionalFormatting>
  <conditionalFormatting sqref="AE34">
    <cfRule type="expression" priority="296" dxfId="616">
      <formula>AND(AE$34&gt;0,AE$8&lt;12)</formula>
    </cfRule>
  </conditionalFormatting>
  <conditionalFormatting sqref="AH34">
    <cfRule type="expression" priority="295" dxfId="616">
      <formula>AND(AH$34&gt;0,AH$8&lt;12)</formula>
    </cfRule>
  </conditionalFormatting>
  <conditionalFormatting sqref="AK34">
    <cfRule type="expression" priority="294" dxfId="616">
      <formula>AND(AK$34&gt;0,AK$8&lt;12)</formula>
    </cfRule>
  </conditionalFormatting>
  <conditionalFormatting sqref="AN34">
    <cfRule type="expression" priority="293" dxfId="616">
      <formula>AND(AN$34&gt;0,AN$8&lt;12)</formula>
    </cfRule>
  </conditionalFormatting>
  <conditionalFormatting sqref="AQ34">
    <cfRule type="expression" priority="292" dxfId="616">
      <formula>AND(AQ$34&gt;0,AQ$8&lt;12)</formula>
    </cfRule>
  </conditionalFormatting>
  <conditionalFormatting sqref="AT34">
    <cfRule type="expression" priority="291" dxfId="616">
      <formula>AND(AT$34&gt;0,AT$8&lt;12)</formula>
    </cfRule>
  </conditionalFormatting>
  <conditionalFormatting sqref="AW34">
    <cfRule type="expression" priority="290" dxfId="616">
      <formula>AND(AW$34&gt;0,AW$8&lt;12)</formula>
    </cfRule>
  </conditionalFormatting>
  <conditionalFormatting sqref="AZ34">
    <cfRule type="expression" priority="289" dxfId="616">
      <formula>AND(AZ$34&gt;0,AZ$8&lt;12)</formula>
    </cfRule>
  </conditionalFormatting>
  <conditionalFormatting sqref="BC34">
    <cfRule type="expression" priority="288" dxfId="616">
      <formula>AND(BC$34&gt;0,BC$8&lt;12)</formula>
    </cfRule>
  </conditionalFormatting>
  <conditionalFormatting sqref="BF34">
    <cfRule type="expression" priority="287" dxfId="616">
      <formula>AND(BF$34&gt;0,BF$8&lt;12)</formula>
    </cfRule>
  </conditionalFormatting>
  <conditionalFormatting sqref="BI34">
    <cfRule type="expression" priority="286" dxfId="616">
      <formula>AND(BI$34&gt;0,BI$8&lt;12)</formula>
    </cfRule>
  </conditionalFormatting>
  <conditionalFormatting sqref="BL34">
    <cfRule type="expression" priority="285" dxfId="616">
      <formula>AND(BL$34&gt;0,BL$8&lt;12)</formula>
    </cfRule>
  </conditionalFormatting>
  <conditionalFormatting sqref="J40">
    <cfRule type="expression" priority="284" dxfId="616">
      <formula>OR(AND(J$40=1,J$11&lt;6),AND(J$40=2,OR(J$11&lt;6,J$12&lt;6)),AND(J$40=3,OR(J$11&lt;6,J$12&lt;6,J$13&lt;6)))</formula>
    </cfRule>
  </conditionalFormatting>
  <conditionalFormatting sqref="M40">
    <cfRule type="expression" priority="283" dxfId="616">
      <formula>OR(AND(M$40=1,M$11&lt;6),AND(M$40=2,OR(M$11&lt;6,M$12&lt;6)),AND(M$40=3,OR(M$11&lt;6,M$12&lt;6,M$13&lt;6)))</formula>
    </cfRule>
  </conditionalFormatting>
  <conditionalFormatting sqref="P40">
    <cfRule type="expression" priority="282" dxfId="616">
      <formula>OR(AND(P$40=1,P$11&lt;6),AND(P$40=2,OR(P$11&lt;6,P$12&lt;6)),AND(P$40=3,OR(P$11&lt;6,P$12&lt;6,P$13&lt;6)))</formula>
    </cfRule>
  </conditionalFormatting>
  <conditionalFormatting sqref="S40">
    <cfRule type="expression" priority="281" dxfId="616">
      <formula>OR(AND(S$40=1,S$11&lt;6),AND(S$40=2,OR(S$11&lt;6,S$12&lt;6)),AND(S$40=3,OR(S$11&lt;6,S$12&lt;6,S$13&lt;6)))</formula>
    </cfRule>
  </conditionalFormatting>
  <conditionalFormatting sqref="V40">
    <cfRule type="expression" priority="280" dxfId="616">
      <formula>OR(AND(V$40=1,V$11&lt;6),AND(V$40=2,OR(V$11&lt;6,V$12&lt;6)),AND(V$40=3,OR(V$11&lt;6,V$12&lt;6,V$13&lt;6)))</formula>
    </cfRule>
  </conditionalFormatting>
  <conditionalFormatting sqref="Y40">
    <cfRule type="expression" priority="279" dxfId="616">
      <formula>OR(AND(Y$40=1,Y$11&lt;6),AND(Y$40=2,OR(Y$11&lt;6,Y$12&lt;6)),AND(Y$40=3,OR(Y$11&lt;6,Y$12&lt;6,Y$13&lt;6)))</formula>
    </cfRule>
  </conditionalFormatting>
  <conditionalFormatting sqref="AB40">
    <cfRule type="expression" priority="278" dxfId="616">
      <formula>OR(AND(AB$40=1,AB$11&lt;6),AND(AB$40=2,OR(AB$11&lt;6,AB$12&lt;6)),AND(AB$40=3,OR(AB$11&lt;6,AB$12&lt;6,AB$13&lt;6)))</formula>
    </cfRule>
  </conditionalFormatting>
  <conditionalFormatting sqref="AE40">
    <cfRule type="expression" priority="277" dxfId="616">
      <formula>OR(AND(AE$40=1,AE$11&lt;6),AND(AE$40=2,OR(AE$11&lt;6,AE$12&lt;6)),AND(AE$40=3,OR(AE$11&lt;6,AE$12&lt;6,AE$13&lt;6)))</formula>
    </cfRule>
  </conditionalFormatting>
  <conditionalFormatting sqref="AH40">
    <cfRule type="expression" priority="276" dxfId="616">
      <formula>OR(AND(AH$40=1,AH$11&lt;6),AND(AH$40=2,OR(AH$11&lt;6,AH$12&lt;6)),AND(AH$40=3,OR(AH$11&lt;6,AH$12&lt;6,AH$13&lt;6)))</formula>
    </cfRule>
  </conditionalFormatting>
  <conditionalFormatting sqref="AK40">
    <cfRule type="expression" priority="275" dxfId="616">
      <formula>OR(AND(AK$40=1,AK$11&lt;6),AND(AK$40=2,OR(AK$11&lt;6,AK$12&lt;6)),AND(AK$40=3,OR(AK$11&lt;6,AK$12&lt;6,AK$13&lt;6)))</formula>
    </cfRule>
  </conditionalFormatting>
  <conditionalFormatting sqref="AN40">
    <cfRule type="expression" priority="274" dxfId="616">
      <formula>OR(AND(AN$40=1,AN$11&lt;6),AND(AN$40=2,OR(AN$11&lt;6,AN$12&lt;6)),AND(AN$40=3,OR(AN$11&lt;6,AN$12&lt;6,AN$13&lt;6)))</formula>
    </cfRule>
  </conditionalFormatting>
  <conditionalFormatting sqref="AQ40">
    <cfRule type="expression" priority="273" dxfId="616">
      <formula>OR(AND(AQ$40=1,AQ$11&lt;6),AND(AQ$40=2,OR(AQ$11&lt;6,AQ$12&lt;6)),AND(AQ$40=3,OR(AQ$11&lt;6,AQ$12&lt;6,AQ$13&lt;6)))</formula>
    </cfRule>
  </conditionalFormatting>
  <conditionalFormatting sqref="AT40">
    <cfRule type="expression" priority="272" dxfId="616">
      <formula>OR(AND(AT$40=1,AT$11&lt;6),AND(AT$40=2,OR(AT$11&lt;6,AT$12&lt;6)),AND(AT$40=3,OR(AT$11&lt;6,AT$12&lt;6,AT$13&lt;6)))</formula>
    </cfRule>
  </conditionalFormatting>
  <conditionalFormatting sqref="AW40">
    <cfRule type="expression" priority="271" dxfId="616">
      <formula>OR(AND(AW$40=1,AW$11&lt;6),AND(AW$40=2,OR(AW$11&lt;6,AW$12&lt;6)),AND(AW$40=3,OR(AW$11&lt;6,AW$12&lt;6,AW$13&lt;6)))</formula>
    </cfRule>
  </conditionalFormatting>
  <conditionalFormatting sqref="AZ40">
    <cfRule type="expression" priority="270" dxfId="616">
      <formula>OR(AND(AZ$40=1,AZ$11&lt;6),AND(AZ$40=2,OR(AZ$11&lt;6,AZ$12&lt;6)),AND(AZ$40=3,OR(AZ$11&lt;6,AZ$12&lt;6,AZ$13&lt;6)))</formula>
    </cfRule>
  </conditionalFormatting>
  <conditionalFormatting sqref="BC40">
    <cfRule type="expression" priority="269" dxfId="616">
      <formula>OR(AND(BC$40=1,BC$11&lt;6),AND(BC$40=2,OR(BC$11&lt;6,BC$12&lt;6)),AND(BC$40=3,OR(BC$11&lt;6,BC$12&lt;6,BC$13&lt;6)))</formula>
    </cfRule>
  </conditionalFormatting>
  <conditionalFormatting sqref="BF40">
    <cfRule type="expression" priority="268" dxfId="616">
      <formula>OR(AND(BF$40=1,BF$11&lt;6),AND(BF$40=2,OR(BF$11&lt;6,BF$12&lt;6)),AND(BF$40=3,OR(BF$11&lt;6,BF$12&lt;6,BF$13&lt;6)))</formula>
    </cfRule>
  </conditionalFormatting>
  <conditionalFormatting sqref="BI40">
    <cfRule type="expression" priority="267" dxfId="616">
      <formula>OR(AND(BI$40=1,BI$11&lt;6),AND(BI$40=2,OR(BI$11&lt;6,BI$12&lt;6)),AND(BI$40=3,OR(BI$11&lt;6,BI$12&lt;6,BI$13&lt;6)))</formula>
    </cfRule>
  </conditionalFormatting>
  <conditionalFormatting sqref="BL40">
    <cfRule type="expression" priority="266" dxfId="616">
      <formula>OR(AND(BL$40=1,BL$11&lt;6),AND(BL$40=2,OR(BL$11&lt;6,BL$12&lt;6)),AND(BL$40=3,OR(BL$11&lt;6,BL$12&lt;6,BL$13&lt;6)))</formula>
    </cfRule>
  </conditionalFormatting>
  <conditionalFormatting sqref="M42">
    <cfRule type="expression" priority="264" dxfId="616">
      <formula>AND(M$42&gt;0,OR(M$24=0,M$11&lt;1))</formula>
    </cfRule>
  </conditionalFormatting>
  <conditionalFormatting sqref="P42">
    <cfRule type="expression" priority="263" dxfId="616">
      <formula>AND(P$42&gt;0,OR(P$24=0,P$11&lt;1))</formula>
    </cfRule>
  </conditionalFormatting>
  <conditionalFormatting sqref="S42">
    <cfRule type="expression" priority="262" dxfId="616">
      <formula>AND(S$42&gt;0,OR(S$24=0,S$11&lt;1))</formula>
    </cfRule>
  </conditionalFormatting>
  <conditionalFormatting sqref="V42">
    <cfRule type="expression" priority="261" dxfId="616">
      <formula>AND(V$42&gt;0,OR(V$24=0,V$11&lt;1))</formula>
    </cfRule>
  </conditionalFormatting>
  <conditionalFormatting sqref="Y42">
    <cfRule type="expression" priority="260" dxfId="616">
      <formula>AND(Y$42&gt;0,OR(Y$24=0,Y$11&lt;1))</formula>
    </cfRule>
  </conditionalFormatting>
  <conditionalFormatting sqref="AB42">
    <cfRule type="expression" priority="259" dxfId="616">
      <formula>AND(AB$42&gt;0,OR(AB$24=0,AB$11&lt;1))</formula>
    </cfRule>
  </conditionalFormatting>
  <conditionalFormatting sqref="AE42">
    <cfRule type="expression" priority="258" dxfId="616">
      <formula>AND(AE$42&gt;0,OR(AE$24=0,AE$11&lt;1))</formula>
    </cfRule>
  </conditionalFormatting>
  <conditionalFormatting sqref="AH42">
    <cfRule type="expression" priority="257" dxfId="616">
      <formula>AND(AH$42&gt;0,OR(AH$24=0,AH$11&lt;1))</formula>
    </cfRule>
  </conditionalFormatting>
  <conditionalFormatting sqref="AK42">
    <cfRule type="expression" priority="256" dxfId="616">
      <formula>AND(AK$42&gt;0,OR(AK$24=0,AK$11&lt;1))</formula>
    </cfRule>
  </conditionalFormatting>
  <conditionalFormatting sqref="AN42">
    <cfRule type="expression" priority="255" dxfId="616">
      <formula>AND(AN$42&gt;0,OR(AN$24=0,AN$11&lt;1))</formula>
    </cfRule>
  </conditionalFormatting>
  <conditionalFormatting sqref="AQ42">
    <cfRule type="expression" priority="254" dxfId="616">
      <formula>AND(AQ$42&gt;0,OR(AQ$24=0,AQ$11&lt;1))</formula>
    </cfRule>
  </conditionalFormatting>
  <conditionalFormatting sqref="AT42">
    <cfRule type="expression" priority="253" dxfId="616">
      <formula>AND(AT$42&gt;0,OR(AT$24=0,AT$11&lt;1))</formula>
    </cfRule>
  </conditionalFormatting>
  <conditionalFormatting sqref="AW42">
    <cfRule type="expression" priority="252" dxfId="616">
      <formula>AND(AW$42&gt;0,OR(AW$24=0,AW$11&lt;1))</formula>
    </cfRule>
  </conditionalFormatting>
  <conditionalFormatting sqref="AZ42">
    <cfRule type="expression" priority="251" dxfId="616">
      <formula>AND(AZ$42&gt;0,OR(AZ$24=0,AZ$11&lt;1))</formula>
    </cfRule>
  </conditionalFormatting>
  <conditionalFormatting sqref="BC42">
    <cfRule type="expression" priority="250" dxfId="616">
      <formula>AND(BC$42&gt;0,OR(BC$24=0,BC$11&lt;1))</formula>
    </cfRule>
  </conditionalFormatting>
  <conditionalFormatting sqref="BF42">
    <cfRule type="expression" priority="249" dxfId="616">
      <formula>AND(BF$42&gt;0,OR(BF$24=0,BF$11&lt;1))</formula>
    </cfRule>
  </conditionalFormatting>
  <conditionalFormatting sqref="BI42">
    <cfRule type="expression" priority="248" dxfId="616">
      <formula>AND(BI$42&gt;0,OR(BI$24=0,BI$11&lt;1))</formula>
    </cfRule>
  </conditionalFormatting>
  <conditionalFormatting sqref="BL42">
    <cfRule type="expression" priority="247" dxfId="616">
      <formula>AND(BL$42&gt;0,OR(BL$24=0,BL$11&lt;1))</formula>
    </cfRule>
  </conditionalFormatting>
  <conditionalFormatting sqref="J46">
    <cfRule type="expression" priority="246" dxfId="616">
      <formula>AND(J$46&gt;0,J$23&lt;1)</formula>
    </cfRule>
  </conditionalFormatting>
  <conditionalFormatting sqref="M46">
    <cfRule type="expression" priority="245" dxfId="616">
      <formula>AND(M$46&gt;0,M$23&lt;1)</formula>
    </cfRule>
  </conditionalFormatting>
  <conditionalFormatting sqref="P46">
    <cfRule type="expression" priority="244" dxfId="616">
      <formula>AND(P$46&gt;0,P$23&lt;1)</formula>
    </cfRule>
  </conditionalFormatting>
  <conditionalFormatting sqref="S46">
    <cfRule type="expression" priority="243" dxfId="616">
      <formula>AND(S$46&gt;0,S$23&lt;1)</formula>
    </cfRule>
  </conditionalFormatting>
  <conditionalFormatting sqref="V46">
    <cfRule type="expression" priority="242" dxfId="616">
      <formula>AND(V$46&gt;0,V$23&lt;1)</formula>
    </cfRule>
  </conditionalFormatting>
  <conditionalFormatting sqref="Y46">
    <cfRule type="expression" priority="241" dxfId="616">
      <formula>AND(Y$46&gt;0,Y$23&lt;1)</formula>
    </cfRule>
  </conditionalFormatting>
  <conditionalFormatting sqref="AB46">
    <cfRule type="expression" priority="240" dxfId="616">
      <formula>AND(AB$46&gt;0,AB$23&lt;1)</formula>
    </cfRule>
  </conditionalFormatting>
  <conditionalFormatting sqref="AE46">
    <cfRule type="expression" priority="239" dxfId="616">
      <formula>AND(AE$46&gt;0,AE$23&lt;1)</formula>
    </cfRule>
  </conditionalFormatting>
  <conditionalFormatting sqref="AH46">
    <cfRule type="expression" priority="238" dxfId="616">
      <formula>AND(AH$46&gt;0,AH$23&lt;1)</formula>
    </cfRule>
  </conditionalFormatting>
  <conditionalFormatting sqref="AK46">
    <cfRule type="expression" priority="237" dxfId="616">
      <formula>AND(AK$46&gt;0,AK$23&lt;1)</formula>
    </cfRule>
  </conditionalFormatting>
  <conditionalFormatting sqref="AN46">
    <cfRule type="expression" priority="236" dxfId="616">
      <formula>AND(AN$46&gt;0,AN$23&lt;1)</formula>
    </cfRule>
  </conditionalFormatting>
  <conditionalFormatting sqref="AQ46">
    <cfRule type="expression" priority="235" dxfId="616">
      <formula>AND(AQ$46&gt;0,AQ$23&lt;1)</formula>
    </cfRule>
  </conditionalFormatting>
  <conditionalFormatting sqref="AT46">
    <cfRule type="expression" priority="234" dxfId="616">
      <formula>AND(AT$46&gt;0,AT$23&lt;1)</formula>
    </cfRule>
  </conditionalFormatting>
  <conditionalFormatting sqref="AW46">
    <cfRule type="expression" priority="233" dxfId="616">
      <formula>AND(AW$46&gt;0,AW$23&lt;1)</formula>
    </cfRule>
  </conditionalFormatting>
  <conditionalFormatting sqref="AZ46">
    <cfRule type="expression" priority="232" dxfId="616">
      <formula>AND(AZ$46&gt;0,AZ$23&lt;1)</formula>
    </cfRule>
  </conditionalFormatting>
  <conditionalFormatting sqref="BC46">
    <cfRule type="expression" priority="231" dxfId="616">
      <formula>AND(BC$46&gt;0,BC$23&lt;1)</formula>
    </cfRule>
  </conditionalFormatting>
  <conditionalFormatting sqref="BF46">
    <cfRule type="expression" priority="230" dxfId="616">
      <formula>AND(BF$46&gt;0,BF$23&lt;1)</formula>
    </cfRule>
  </conditionalFormatting>
  <conditionalFormatting sqref="BI46">
    <cfRule type="expression" priority="229" dxfId="616">
      <formula>AND(BI$46&gt;0,BI$23&lt;1)</formula>
    </cfRule>
  </conditionalFormatting>
  <conditionalFormatting sqref="BL46">
    <cfRule type="expression" priority="228" dxfId="616">
      <formula>AND(BL$46&gt;0,BL$23&lt;1)</formula>
    </cfRule>
  </conditionalFormatting>
  <conditionalFormatting sqref="J47">
    <cfRule type="expression" priority="227" dxfId="616">
      <formula>AND(J$47&gt;0,J$6&lt;12)</formula>
    </cfRule>
  </conditionalFormatting>
  <conditionalFormatting sqref="M47">
    <cfRule type="expression" priority="226" dxfId="616">
      <formula>AND(M$47&gt;0,M$6&lt;12)</formula>
    </cfRule>
  </conditionalFormatting>
  <conditionalFormatting sqref="P47">
    <cfRule type="expression" priority="225" dxfId="616">
      <formula>AND(P$47&gt;0,P$6&lt;12)</formula>
    </cfRule>
  </conditionalFormatting>
  <conditionalFormatting sqref="S47">
    <cfRule type="expression" priority="224" dxfId="616">
      <formula>AND(S$47&gt;0,S$6&lt;12)</formula>
    </cfRule>
  </conditionalFormatting>
  <conditionalFormatting sqref="V47">
    <cfRule type="expression" priority="223" dxfId="616">
      <formula>AND(V$47&gt;0,V$6&lt;12)</formula>
    </cfRule>
  </conditionalFormatting>
  <conditionalFormatting sqref="Y47">
    <cfRule type="expression" priority="222" dxfId="616">
      <formula>AND(Y$47&gt;0,Y$6&lt;12)</formula>
    </cfRule>
  </conditionalFormatting>
  <conditionalFormatting sqref="AB47">
    <cfRule type="expression" priority="221" dxfId="616">
      <formula>AND(AB$47&gt;0,AB$6&lt;12)</formula>
    </cfRule>
  </conditionalFormatting>
  <conditionalFormatting sqref="AE47">
    <cfRule type="expression" priority="220" dxfId="616">
      <formula>AND(AE$47&gt;0,AE$6&lt;12)</formula>
    </cfRule>
  </conditionalFormatting>
  <conditionalFormatting sqref="AH47">
    <cfRule type="expression" priority="219" dxfId="616">
      <formula>AND(AH$47&gt;0,AH$6&lt;12)</formula>
    </cfRule>
  </conditionalFormatting>
  <conditionalFormatting sqref="AK47">
    <cfRule type="expression" priority="218" dxfId="616">
      <formula>AND(AK$47&gt;0,AK$6&lt;12)</formula>
    </cfRule>
  </conditionalFormatting>
  <conditionalFormatting sqref="AN47">
    <cfRule type="expression" priority="217" dxfId="616">
      <formula>AND(AN$47&gt;0,AN$6&lt;12)</formula>
    </cfRule>
  </conditionalFormatting>
  <conditionalFormatting sqref="AQ47">
    <cfRule type="expression" priority="216" dxfId="616">
      <formula>AND(AQ$47&gt;0,AQ$6&lt;12)</formula>
    </cfRule>
  </conditionalFormatting>
  <conditionalFormatting sqref="AT47">
    <cfRule type="expression" priority="215" dxfId="616">
      <formula>AND(AT$47&gt;0,AT$6&lt;12)</formula>
    </cfRule>
  </conditionalFormatting>
  <conditionalFormatting sqref="AW47">
    <cfRule type="expression" priority="214" dxfId="616">
      <formula>AND(AW$47&gt;0,AW$6&lt;12)</formula>
    </cfRule>
  </conditionalFormatting>
  <conditionalFormatting sqref="AZ47">
    <cfRule type="expression" priority="213" dxfId="616">
      <formula>AND(AZ$47&gt;0,AZ$6&lt;12)</formula>
    </cfRule>
  </conditionalFormatting>
  <conditionalFormatting sqref="BC47">
    <cfRule type="expression" priority="212" dxfId="616">
      <formula>AND(BC$47&gt;0,BC$6&lt;12)</formula>
    </cfRule>
  </conditionalFormatting>
  <conditionalFormatting sqref="BF47">
    <cfRule type="expression" priority="211" dxfId="616">
      <formula>AND(BF$47&gt;0,BF$6&lt;12)</formula>
    </cfRule>
  </conditionalFormatting>
  <conditionalFormatting sqref="BI47">
    <cfRule type="expression" priority="210" dxfId="616">
      <formula>AND(BI$47&gt;0,BI$6&lt;12)</formula>
    </cfRule>
  </conditionalFormatting>
  <conditionalFormatting sqref="BL47">
    <cfRule type="expression" priority="209" dxfId="616">
      <formula>AND(BL$47&gt;0,BL$6&lt;12)</formula>
    </cfRule>
  </conditionalFormatting>
  <conditionalFormatting sqref="J48">
    <cfRule type="expression" priority="208" dxfId="616">
      <formula>AND(J$48&gt;0,J$117&lt;3)</formula>
    </cfRule>
  </conditionalFormatting>
  <conditionalFormatting sqref="M48">
    <cfRule type="expression" priority="207" dxfId="616">
      <formula>AND(M$48&gt;0,M$117&lt;3)</formula>
    </cfRule>
  </conditionalFormatting>
  <conditionalFormatting sqref="P48">
    <cfRule type="expression" priority="206" dxfId="616">
      <formula>AND(P$48&gt;0,P$117&lt;3)</formula>
    </cfRule>
  </conditionalFormatting>
  <conditionalFormatting sqref="S48">
    <cfRule type="expression" priority="205" dxfId="616">
      <formula>AND(S$48&gt;0,S$117&lt;3)</formula>
    </cfRule>
  </conditionalFormatting>
  <conditionalFormatting sqref="V48">
    <cfRule type="expression" priority="204" dxfId="616">
      <formula>AND(V$48&gt;0,V$117&lt;3)</formula>
    </cfRule>
  </conditionalFormatting>
  <conditionalFormatting sqref="Y48">
    <cfRule type="expression" priority="203" dxfId="616">
      <formula>AND(Y$48&gt;0,Y$117&lt;3)</formula>
    </cfRule>
  </conditionalFormatting>
  <conditionalFormatting sqref="AB48">
    <cfRule type="expression" priority="202" dxfId="616">
      <formula>AND(AB$48&gt;0,AB$117&lt;3)</formula>
    </cfRule>
  </conditionalFormatting>
  <conditionalFormatting sqref="AE48">
    <cfRule type="expression" priority="201" dxfId="616">
      <formula>AND(AE$48&gt;0,AE$117&lt;3)</formula>
    </cfRule>
  </conditionalFormatting>
  <conditionalFormatting sqref="AH48">
    <cfRule type="expression" priority="200" dxfId="616">
      <formula>AND(AH$48&gt;0,AH$117&lt;3)</formula>
    </cfRule>
  </conditionalFormatting>
  <conditionalFormatting sqref="AK48">
    <cfRule type="expression" priority="199" dxfId="616">
      <formula>AND(AK$48&gt;0,AK$117&lt;3)</formula>
    </cfRule>
  </conditionalFormatting>
  <conditionalFormatting sqref="AN48">
    <cfRule type="expression" priority="198" dxfId="616">
      <formula>AND(AN$48&gt;0,AN$117&lt;3)</formula>
    </cfRule>
  </conditionalFormatting>
  <conditionalFormatting sqref="AQ48">
    <cfRule type="expression" priority="197" dxfId="616">
      <formula>AND(AQ$48&gt;0,AQ$117&lt;3)</formula>
    </cfRule>
  </conditionalFormatting>
  <conditionalFormatting sqref="AT48">
    <cfRule type="expression" priority="196" dxfId="616">
      <formula>AND(AT$48&gt;0,AT$117&lt;3)</formula>
    </cfRule>
  </conditionalFormatting>
  <conditionalFormatting sqref="AW48">
    <cfRule type="expression" priority="195" dxfId="616">
      <formula>AND(AW$48&gt;0,AW$117&lt;3)</formula>
    </cfRule>
  </conditionalFormatting>
  <conditionalFormatting sqref="AZ48">
    <cfRule type="expression" priority="194" dxfId="616">
      <formula>AND(AZ$48&gt;0,AZ$117&lt;3)</formula>
    </cfRule>
  </conditionalFormatting>
  <conditionalFormatting sqref="BC48">
    <cfRule type="expression" priority="193" dxfId="616">
      <formula>AND(BC$48&gt;0,BC$117&lt;3)</formula>
    </cfRule>
  </conditionalFormatting>
  <conditionalFormatting sqref="BF48">
    <cfRule type="expression" priority="192" dxfId="616">
      <formula>AND(BF$48&gt;0,BF$117&lt;3)</formula>
    </cfRule>
  </conditionalFormatting>
  <conditionalFormatting sqref="BI48">
    <cfRule type="expression" priority="191" dxfId="616">
      <formula>AND(BI$48&gt;0,BI$117&lt;3)</formula>
    </cfRule>
  </conditionalFormatting>
  <conditionalFormatting sqref="BL48">
    <cfRule type="expression" priority="190" dxfId="616">
      <formula>AND(BL$48&gt;0,BL$117&lt;3)</formula>
    </cfRule>
  </conditionalFormatting>
  <conditionalFormatting sqref="J49">
    <cfRule type="expression" priority="189" dxfId="616">
      <formula>AND(J$49&gt;0,OR(J$11&lt;1,J$6&lt;12))</formula>
    </cfRule>
  </conditionalFormatting>
  <conditionalFormatting sqref="M49">
    <cfRule type="expression" priority="188" dxfId="616">
      <formula>AND(M$49&gt;0,OR(M$11&lt;1,M$6&lt;12))</formula>
    </cfRule>
  </conditionalFormatting>
  <conditionalFormatting sqref="P49">
    <cfRule type="expression" priority="187" dxfId="616">
      <formula>AND(P$49&gt;0,OR(P$11&lt;1,P$6&lt;12))</formula>
    </cfRule>
  </conditionalFormatting>
  <conditionalFormatting sqref="S49">
    <cfRule type="expression" priority="186" dxfId="616">
      <formula>AND(S$49&gt;0,OR(S$11&lt;1,S$6&lt;12))</formula>
    </cfRule>
  </conditionalFormatting>
  <conditionalFormatting sqref="V49">
    <cfRule type="expression" priority="185" dxfId="616">
      <formula>AND(V$49&gt;0,OR(V$11&lt;1,V$6&lt;12))</formula>
    </cfRule>
  </conditionalFormatting>
  <conditionalFormatting sqref="Y49">
    <cfRule type="expression" priority="184" dxfId="616">
      <formula>AND(Y$49&gt;0,OR(Y$11&lt;1,Y$6&lt;12))</formula>
    </cfRule>
  </conditionalFormatting>
  <conditionalFormatting sqref="AB49">
    <cfRule type="expression" priority="183" dxfId="616">
      <formula>AND(AB$49&gt;0,OR(AB$11&lt;1,AB$6&lt;12))</formula>
    </cfRule>
  </conditionalFormatting>
  <conditionalFormatting sqref="AE49">
    <cfRule type="expression" priority="182" dxfId="616">
      <formula>AND(AE$49&gt;0,OR(AE$11&lt;1,AE$6&lt;12))</formula>
    </cfRule>
  </conditionalFormatting>
  <conditionalFormatting sqref="AH49">
    <cfRule type="expression" priority="181" dxfId="616">
      <formula>AND(AH$49&gt;0,OR(AH$11&lt;1,AH$6&lt;12))</formula>
    </cfRule>
  </conditionalFormatting>
  <conditionalFormatting sqref="AK49">
    <cfRule type="expression" priority="180" dxfId="616">
      <formula>AND(AK$49&gt;0,OR(AK$11&lt;1,AK$6&lt;12))</formula>
    </cfRule>
  </conditionalFormatting>
  <conditionalFormatting sqref="AN49">
    <cfRule type="expression" priority="179" dxfId="616">
      <formula>AND(AN$49&gt;0,OR(AN$11&lt;1,AN$6&lt;12))</formula>
    </cfRule>
  </conditionalFormatting>
  <conditionalFormatting sqref="AQ49">
    <cfRule type="expression" priority="178" dxfId="616">
      <formula>AND(AQ$49&gt;0,OR(AQ$11&lt;1,AQ$6&lt;12))</formula>
    </cfRule>
  </conditionalFormatting>
  <conditionalFormatting sqref="AT49">
    <cfRule type="expression" priority="177" dxfId="616">
      <formula>AND(AT$49&gt;0,OR(AT$11&lt;1,AT$6&lt;12))</formula>
    </cfRule>
  </conditionalFormatting>
  <conditionalFormatting sqref="AW49">
    <cfRule type="expression" priority="176" dxfId="616">
      <formula>AND(AW$49&gt;0,OR(AW$11&lt;1,AW$6&lt;12))</formula>
    </cfRule>
  </conditionalFormatting>
  <conditionalFormatting sqref="AZ49">
    <cfRule type="expression" priority="175" dxfId="616">
      <formula>AND(AZ$49&gt;0,OR(AZ$11&lt;1,AZ$6&lt;12))</formula>
    </cfRule>
  </conditionalFormatting>
  <conditionalFormatting sqref="BC49">
    <cfRule type="expression" priority="174" dxfId="616">
      <formula>AND(BC$49&gt;0,OR(BC$11&lt;1,BC$6&lt;12))</formula>
    </cfRule>
  </conditionalFormatting>
  <conditionalFormatting sqref="BF49">
    <cfRule type="expression" priority="173" dxfId="616">
      <formula>AND(BF$49&gt;0,OR(BF$11&lt;1,BF$6&lt;12))</formula>
    </cfRule>
  </conditionalFormatting>
  <conditionalFormatting sqref="BI49">
    <cfRule type="expression" priority="172" dxfId="616">
      <formula>AND(BI$49&gt;0,OR(BI$11&lt;1,BI$6&lt;12))</formula>
    </cfRule>
  </conditionalFormatting>
  <conditionalFormatting sqref="BL49">
    <cfRule type="expression" priority="171" dxfId="616">
      <formula>AND(BL$49&gt;0,OR(BL$11&lt;1,BL$6&lt;12))</formula>
    </cfRule>
  </conditionalFormatting>
  <conditionalFormatting sqref="J50">
    <cfRule type="expression" priority="170" dxfId="616">
      <formula>AND(J$50&gt;0,OR(J$11&lt;1,AND(J$24=0,J$25=0)))</formula>
    </cfRule>
  </conditionalFormatting>
  <conditionalFormatting sqref="M50">
    <cfRule type="expression" priority="169" dxfId="616">
      <formula>AND(M$50&gt;0,OR(M$11&lt;1,AND(M$24=0,M$25=0)))</formula>
    </cfRule>
  </conditionalFormatting>
  <conditionalFormatting sqref="P50">
    <cfRule type="expression" priority="168" dxfId="616">
      <formula>AND(P$50&gt;0,OR(P$11&lt;1,AND(P$24=0,P$25=0)))</formula>
    </cfRule>
  </conditionalFormatting>
  <conditionalFormatting sqref="S50">
    <cfRule type="expression" priority="167" dxfId="616">
      <formula>AND(S$50&gt;0,OR(S$11&lt;1,AND(S$24=0,S$25=0)))</formula>
    </cfRule>
  </conditionalFormatting>
  <conditionalFormatting sqref="V50">
    <cfRule type="expression" priority="166" dxfId="616">
      <formula>AND(V$50&gt;0,OR(V$11&lt;1,AND(V$24=0,V$25=0)))</formula>
    </cfRule>
  </conditionalFormatting>
  <conditionalFormatting sqref="Y50">
    <cfRule type="expression" priority="165" dxfId="616">
      <formula>AND(Y$50&gt;0,OR(Y$11&lt;1,AND(Y$24=0,Y$25=0)))</formula>
    </cfRule>
  </conditionalFormatting>
  <conditionalFormatting sqref="AB50">
    <cfRule type="expression" priority="164" dxfId="616">
      <formula>AND(AB$50&gt;0,OR(AB$11&lt;1,AND(AB$24=0,AB$25=0)))</formula>
    </cfRule>
  </conditionalFormatting>
  <conditionalFormatting sqref="AE50">
    <cfRule type="expression" priority="163" dxfId="616">
      <formula>AND(AE$50&gt;0,OR(AE$11&lt;1,AND(AE$24=0,AE$25=0)))</formula>
    </cfRule>
  </conditionalFormatting>
  <conditionalFormatting sqref="AH50">
    <cfRule type="expression" priority="162" dxfId="616">
      <formula>AND(AH$50&gt;0,OR(AH$11&lt;1,AND(AH$24=0,AH$25=0)))</formula>
    </cfRule>
  </conditionalFormatting>
  <conditionalFormatting sqref="AK50">
    <cfRule type="expression" priority="161" dxfId="616">
      <formula>AND(AK$50&gt;0,OR(AK$11&lt;1,AND(AK$24=0,AK$25=0)))</formula>
    </cfRule>
  </conditionalFormatting>
  <conditionalFormatting sqref="AN50">
    <cfRule type="expression" priority="160" dxfId="616">
      <formula>AND(AN$50&gt;0,OR(AN$11&lt;1,AND(AN$24=0,AN$25=0)))</formula>
    </cfRule>
  </conditionalFormatting>
  <conditionalFormatting sqref="AQ50">
    <cfRule type="expression" priority="159" dxfId="616">
      <formula>AND(AQ$50&gt;0,OR(AQ$11&lt;1,AND(AQ$24=0,AQ$25=0)))</formula>
    </cfRule>
  </conditionalFormatting>
  <conditionalFormatting sqref="AT50">
    <cfRule type="expression" priority="158" dxfId="616">
      <formula>AND(AT$50&gt;0,OR(AT$11&lt;1,AND(AT$24=0,AT$25=0)))</formula>
    </cfRule>
  </conditionalFormatting>
  <conditionalFormatting sqref="AW50">
    <cfRule type="expression" priority="157" dxfId="616">
      <formula>AND(AW$50&gt;0,OR(AW$11&lt;1,AND(AW$24=0,AW$25=0)))</formula>
    </cfRule>
  </conditionalFormatting>
  <conditionalFormatting sqref="AZ50">
    <cfRule type="expression" priority="156" dxfId="616">
      <formula>AND(AZ$50&gt;0,OR(AZ$11&lt;1,AND(AZ$24=0,AZ$25=0)))</formula>
    </cfRule>
  </conditionalFormatting>
  <conditionalFormatting sqref="BC50">
    <cfRule type="expression" priority="155" dxfId="616">
      <formula>AND(BC$50&gt;0,OR(BC$11&lt;1,AND(BC$24=0,BC$25=0)))</formula>
    </cfRule>
  </conditionalFormatting>
  <conditionalFormatting sqref="BF50">
    <cfRule type="expression" priority="154" dxfId="616">
      <formula>AND(BF$50&gt;0,OR(BF$11&lt;1,AND(BF$24=0,BF$25=0)))</formula>
    </cfRule>
  </conditionalFormatting>
  <conditionalFormatting sqref="BI50">
    <cfRule type="expression" priority="153" dxfId="616">
      <formula>AND(BI$50&gt;0,OR(BI$11&lt;1,AND(BI$24=0,BI$25=0)))</formula>
    </cfRule>
  </conditionalFormatting>
  <conditionalFormatting sqref="BL50">
    <cfRule type="expression" priority="152" dxfId="616">
      <formula>AND(BL$50&gt;0,OR(BL$11&lt;1,AND(BL$24=0,BL$25=0)))</formula>
    </cfRule>
  </conditionalFormatting>
  <conditionalFormatting sqref="J51">
    <cfRule type="expression" priority="151" dxfId="616">
      <formula>AND(J$51&gt;0,OR(J$11&lt;2,J$50&lt;1))</formula>
    </cfRule>
  </conditionalFormatting>
  <conditionalFormatting sqref="M51">
    <cfRule type="expression" priority="150" dxfId="616">
      <formula>AND(M$51&gt;0,OR(M$11&lt;2,M$50&lt;1))</formula>
    </cfRule>
  </conditionalFormatting>
  <conditionalFormatting sqref="P51">
    <cfRule type="expression" priority="149" dxfId="616">
      <formula>AND(P$51&gt;0,OR(P$11&lt;2,P$50&lt;1))</formula>
    </cfRule>
  </conditionalFormatting>
  <conditionalFormatting sqref="S51">
    <cfRule type="expression" priority="148" dxfId="616">
      <formula>AND(S$51&gt;0,OR(S$11&lt;2,S$50&lt;1))</formula>
    </cfRule>
  </conditionalFormatting>
  <conditionalFormatting sqref="V51">
    <cfRule type="expression" priority="147" dxfId="616">
      <formula>AND(V$51&gt;0,OR(V$11&lt;2,V$50&lt;1))</formula>
    </cfRule>
  </conditionalFormatting>
  <conditionalFormatting sqref="Y51">
    <cfRule type="expression" priority="146" dxfId="616">
      <formula>AND(Y$51&gt;0,OR(Y$11&lt;2,Y$50&lt;1))</formula>
    </cfRule>
  </conditionalFormatting>
  <conditionalFormatting sqref="AB51">
    <cfRule type="expression" priority="145" dxfId="616">
      <formula>AND(AB$51&gt;0,OR(AB$11&lt;2,AB$50&lt;1))</formula>
    </cfRule>
  </conditionalFormatting>
  <conditionalFormatting sqref="AE51">
    <cfRule type="expression" priority="144" dxfId="616">
      <formula>AND(AE$51&gt;0,OR(AE$11&lt;2,AE$50&lt;1))</formula>
    </cfRule>
  </conditionalFormatting>
  <conditionalFormatting sqref="AH51">
    <cfRule type="expression" priority="143" dxfId="616">
      <formula>AND(AH$51&gt;0,OR(AH$11&lt;2,AH$50&lt;1))</formula>
    </cfRule>
  </conditionalFormatting>
  <conditionalFormatting sqref="AK51">
    <cfRule type="expression" priority="142" dxfId="616">
      <formula>AND(AK$51&gt;0,OR(AK$11&lt;2,AK$50&lt;1))</formula>
    </cfRule>
  </conditionalFormatting>
  <conditionalFormatting sqref="AN51">
    <cfRule type="expression" priority="141" dxfId="616">
      <formula>AND(AN$51&gt;0,OR(AN$11&lt;2,AN$50&lt;1))</formula>
    </cfRule>
  </conditionalFormatting>
  <conditionalFormatting sqref="AQ51">
    <cfRule type="expression" priority="140" dxfId="616">
      <formula>AND(AQ$51&gt;0,OR(AQ$11&lt;2,AQ$50&lt;1))</formula>
    </cfRule>
  </conditionalFormatting>
  <conditionalFormatting sqref="AT51">
    <cfRule type="expression" priority="139" dxfId="616">
      <formula>AND(AT$51&gt;0,OR(AT$11&lt;2,AT$50&lt;1))</formula>
    </cfRule>
  </conditionalFormatting>
  <conditionalFormatting sqref="AW51">
    <cfRule type="expression" priority="138" dxfId="616">
      <formula>AND(AW$51&gt;0,OR(AW$11&lt;2,AW$50&lt;1))</formula>
    </cfRule>
  </conditionalFormatting>
  <conditionalFormatting sqref="AZ51">
    <cfRule type="expression" priority="137" dxfId="616">
      <formula>AND(AZ$51&gt;0,OR(AZ$11&lt;2,AZ$50&lt;1))</formula>
    </cfRule>
  </conditionalFormatting>
  <conditionalFormatting sqref="BC51">
    <cfRule type="expression" priority="136" dxfId="616">
      <formula>AND(BC$51&gt;0,OR(BC$11&lt;2,BC$50&lt;1))</formula>
    </cfRule>
  </conditionalFormatting>
  <conditionalFormatting sqref="BF51">
    <cfRule type="expression" priority="135" dxfId="616">
      <formula>AND(BF$51&gt;0,OR(BF$11&lt;2,BF$50&lt;1))</formula>
    </cfRule>
  </conditionalFormatting>
  <conditionalFormatting sqref="BI51">
    <cfRule type="expression" priority="134" dxfId="616">
      <formula>AND(BI$51&gt;0,OR(BI$11&lt;2,BI$50&lt;1))</formula>
    </cfRule>
  </conditionalFormatting>
  <conditionalFormatting sqref="BL51">
    <cfRule type="expression" priority="133" dxfId="616">
      <formula>AND(BL$51&gt;0,OR(BL$11&lt;2,BL$50&lt;1))</formula>
    </cfRule>
  </conditionalFormatting>
  <conditionalFormatting sqref="J89:J123">
    <cfRule type="cellIs" priority="131" dxfId="616" operator="greaterThan">
      <formula>TRUNC(J$2*VLOOKUP("Skill",Spending_Limits,2)/VLOOKUP("Skill",Spending_Limits,3))</formula>
    </cfRule>
  </conditionalFormatting>
  <conditionalFormatting sqref="M89:M123">
    <cfRule type="cellIs" priority="130" dxfId="616" operator="greaterThan">
      <formula>TRUNC(M$2*VLOOKUP("Skill",Spending_Limits,2)/VLOOKUP("Skill",Spending_Limits,3))</formula>
    </cfRule>
  </conditionalFormatting>
  <conditionalFormatting sqref="P89:P123">
    <cfRule type="cellIs" priority="129" dxfId="616" operator="greaterThan">
      <formula>TRUNC(P$2*VLOOKUP("Skill",Spending_Limits,2)/VLOOKUP("Skill",Spending_Limits,3))</formula>
    </cfRule>
  </conditionalFormatting>
  <conditionalFormatting sqref="S89:S123">
    <cfRule type="cellIs" priority="128" dxfId="616" operator="greaterThan">
      <formula>TRUNC(S$2*VLOOKUP("Skill",Spending_Limits,2)/VLOOKUP("Skill",Spending_Limits,3))</formula>
    </cfRule>
  </conditionalFormatting>
  <conditionalFormatting sqref="V89:V123">
    <cfRule type="cellIs" priority="127" dxfId="616" operator="greaterThan">
      <formula>TRUNC(V$2*VLOOKUP("Skill",Spending_Limits,2)/VLOOKUP("Skill",Spending_Limits,3))</formula>
    </cfRule>
  </conditionalFormatting>
  <conditionalFormatting sqref="Y89:Y123">
    <cfRule type="cellIs" priority="126" dxfId="616" operator="greaterThan">
      <formula>TRUNC(Y$2*VLOOKUP("Skill",Spending_Limits,2)/VLOOKUP("Skill",Spending_Limits,3))</formula>
    </cfRule>
  </conditionalFormatting>
  <conditionalFormatting sqref="AB89:AB123">
    <cfRule type="cellIs" priority="125" dxfId="616" operator="greaterThan">
      <formula>TRUNC(AB$2*VLOOKUP("Skill",Spending_Limits,2)/VLOOKUP("Skill",Spending_Limits,3))</formula>
    </cfRule>
  </conditionalFormatting>
  <conditionalFormatting sqref="AE89:AE123">
    <cfRule type="cellIs" priority="124" dxfId="616" operator="greaterThan">
      <formula>TRUNC(AE$2*VLOOKUP("Skill",Spending_Limits,2)/VLOOKUP("Skill",Spending_Limits,3))</formula>
    </cfRule>
  </conditionalFormatting>
  <conditionalFormatting sqref="AH89:AH123">
    <cfRule type="cellIs" priority="123" dxfId="616" operator="greaterThan">
      <formula>TRUNC(AH$2*VLOOKUP("Skill",Spending_Limits,2)/VLOOKUP("Skill",Spending_Limits,3))</formula>
    </cfRule>
  </conditionalFormatting>
  <conditionalFormatting sqref="AK89:AK123">
    <cfRule type="cellIs" priority="122" dxfId="616" operator="greaterThan">
      <formula>TRUNC(AK$2*VLOOKUP("Skill",Spending_Limits,2)/VLOOKUP("Skill",Spending_Limits,3))</formula>
    </cfRule>
  </conditionalFormatting>
  <conditionalFormatting sqref="AN89:AN123">
    <cfRule type="cellIs" priority="121" dxfId="616" operator="greaterThan">
      <formula>TRUNC(AN$2*VLOOKUP("Skill",Spending_Limits,2)/VLOOKUP("Skill",Spending_Limits,3))</formula>
    </cfRule>
  </conditionalFormatting>
  <conditionalFormatting sqref="AQ89:AQ123">
    <cfRule type="cellIs" priority="120" dxfId="616" operator="greaterThan">
      <formula>TRUNC(AQ$2*VLOOKUP("Skill",Spending_Limits,2)/VLOOKUP("Skill",Spending_Limits,3))</formula>
    </cfRule>
  </conditionalFormatting>
  <conditionalFormatting sqref="AT89:AT123">
    <cfRule type="cellIs" priority="119" dxfId="616" operator="greaterThan">
      <formula>TRUNC(AT$2*VLOOKUP("Skill",Spending_Limits,2)/VLOOKUP("Skill",Spending_Limits,3))</formula>
    </cfRule>
  </conditionalFormatting>
  <conditionalFormatting sqref="AW89:AW123">
    <cfRule type="cellIs" priority="118" dxfId="616" operator="greaterThan">
      <formula>TRUNC(AW$2*VLOOKUP("Skill",Spending_Limits,2)/VLOOKUP("Skill",Spending_Limits,3))</formula>
    </cfRule>
  </conditionalFormatting>
  <conditionalFormatting sqref="AZ89:AZ123">
    <cfRule type="cellIs" priority="117" dxfId="616" operator="greaterThan">
      <formula>TRUNC(AZ$2*VLOOKUP("Skill",Spending_Limits,2)/VLOOKUP("Skill",Spending_Limits,3))</formula>
    </cfRule>
  </conditionalFormatting>
  <conditionalFormatting sqref="BC89:BC123">
    <cfRule type="cellIs" priority="116" dxfId="616" operator="greaterThan">
      <formula>TRUNC(BC$2*VLOOKUP("Skill",Spending_Limits,2)/VLOOKUP("Skill",Spending_Limits,3))</formula>
    </cfRule>
  </conditionalFormatting>
  <conditionalFormatting sqref="BF89:BF123">
    <cfRule type="cellIs" priority="115" dxfId="616" operator="greaterThan">
      <formula>TRUNC(BF$2*VLOOKUP("Skill",Spending_Limits,2)/VLOOKUP("Skill",Spending_Limits,3))</formula>
    </cfRule>
  </conditionalFormatting>
  <conditionalFormatting sqref="BI89:BI123">
    <cfRule type="cellIs" priority="114" dxfId="616" operator="greaterThan">
      <formula>TRUNC(BI$2*VLOOKUP("Skill",Spending_Limits,2)/VLOOKUP("Skill",Spending_Limits,3))</formula>
    </cfRule>
  </conditionalFormatting>
  <conditionalFormatting sqref="BL89:BL123">
    <cfRule type="cellIs" priority="113" dxfId="616" operator="greaterThan">
      <formula>TRUNC(BL$2*VLOOKUP("Skill",Spending_Limits,2)/VLOOKUP("Skill",Spending_Limits,3))</formula>
    </cfRule>
  </conditionalFormatting>
  <conditionalFormatting sqref="J87">
    <cfRule type="expression" priority="112" dxfId="616">
      <formula>AND(J$87&gt;0,OR(J$8&lt;11,J$11&lt;J$87,J$2&lt;J$87))</formula>
    </cfRule>
  </conditionalFormatting>
  <conditionalFormatting sqref="M87">
    <cfRule type="expression" priority="111" dxfId="616">
      <formula>AND(M$87&gt;0,OR(M$8&lt;11,M$11&lt;M$87,M$2&lt;M$87))</formula>
    </cfRule>
  </conditionalFormatting>
  <conditionalFormatting sqref="P87">
    <cfRule type="expression" priority="110" dxfId="616">
      <formula>AND(P$87&gt;0,OR(P$8&lt;11,P$11&lt;P$87,P$2&lt;P$87))</formula>
    </cfRule>
  </conditionalFormatting>
  <conditionalFormatting sqref="S87">
    <cfRule type="expression" priority="109" dxfId="616">
      <formula>AND(S$87&gt;0,OR(S$8&lt;11,S$11&lt;S$87,S$2&lt;S$87))</formula>
    </cfRule>
  </conditionalFormatting>
  <conditionalFormatting sqref="V87">
    <cfRule type="expression" priority="108" dxfId="616">
      <formula>AND(V$87&gt;0,OR(V$8&lt;11,V$11&lt;V$87,V$2&lt;V$87))</formula>
    </cfRule>
  </conditionalFormatting>
  <conditionalFormatting sqref="Y87">
    <cfRule type="expression" priority="107" dxfId="616">
      <formula>AND(Y$87&gt;0,OR(Y$8&lt;11,Y$11&lt;Y$87,Y$2&lt;Y$87))</formula>
    </cfRule>
  </conditionalFormatting>
  <conditionalFormatting sqref="AB87">
    <cfRule type="expression" priority="106" dxfId="616">
      <formula>AND(AB$87&gt;0,OR(AB$8&lt;11,AB$11&lt;AB$87,AB$2&lt;AB$87))</formula>
    </cfRule>
  </conditionalFormatting>
  <conditionalFormatting sqref="AE87">
    <cfRule type="expression" priority="105" dxfId="616">
      <formula>AND(AE$87&gt;0,OR(AE$8&lt;11,AE$11&lt;AE$87,AE$2&lt;AE$87))</formula>
    </cfRule>
  </conditionalFormatting>
  <conditionalFormatting sqref="AH87">
    <cfRule type="expression" priority="104" dxfId="616">
      <formula>AND(AH$87&gt;0,OR(AH$8&lt;11,AH$11&lt;AH$87,AH$2&lt;AH$87))</formula>
    </cfRule>
  </conditionalFormatting>
  <conditionalFormatting sqref="AK87">
    <cfRule type="expression" priority="103" dxfId="616">
      <formula>AND(AK$87&gt;0,OR(AK$8&lt;11,AK$11&lt;AK$87,AK$2&lt;AK$87))</formula>
    </cfRule>
  </conditionalFormatting>
  <conditionalFormatting sqref="AN87">
    <cfRule type="expression" priority="102" dxfId="616">
      <formula>AND(AN$87&gt;0,OR(AN$8&lt;11,AN$11&lt;AN$87,AN$2&lt;AN$87))</formula>
    </cfRule>
  </conditionalFormatting>
  <conditionalFormatting sqref="AQ87">
    <cfRule type="expression" priority="101" dxfId="616">
      <formula>AND(AQ$87&gt;0,OR(AQ$8&lt;11,AQ$11&lt;AQ$87,AQ$2&lt;AQ$87))</formula>
    </cfRule>
  </conditionalFormatting>
  <conditionalFormatting sqref="AT87">
    <cfRule type="expression" priority="100" dxfId="616">
      <formula>AND(AT$87&gt;0,OR(AT$8&lt;11,AT$11&lt;AT$87,AT$2&lt;AT$87))</formula>
    </cfRule>
  </conditionalFormatting>
  <conditionalFormatting sqref="AW87">
    <cfRule type="expression" priority="99" dxfId="616">
      <formula>AND(AW$87&gt;0,OR(AW$8&lt;11,AW$11&lt;AW$87,AW$2&lt;AW$87))</formula>
    </cfRule>
  </conditionalFormatting>
  <conditionalFormatting sqref="AZ87">
    <cfRule type="expression" priority="98" dxfId="616">
      <formula>AND(AZ$87&gt;0,OR(AZ$8&lt;11,AZ$11&lt;AZ$87,AZ$2&lt;AZ$87))</formula>
    </cfRule>
  </conditionalFormatting>
  <conditionalFormatting sqref="BC87">
    <cfRule type="expression" priority="97" dxfId="616">
      <formula>AND(BC$87&gt;0,OR(BC$8&lt;11,BC$11&lt;BC$87,BC$2&lt;BC$87))</formula>
    </cfRule>
  </conditionalFormatting>
  <conditionalFormatting sqref="BF87">
    <cfRule type="expression" priority="96" dxfId="616">
      <formula>AND(BF$87&gt;0,OR(BF$8&lt;11,BF$11&lt;BF$87,BF$2&lt;BF$87))</formula>
    </cfRule>
  </conditionalFormatting>
  <conditionalFormatting sqref="BI87">
    <cfRule type="expression" priority="95" dxfId="616">
      <formula>AND(BI$87&gt;0,OR(BI$8&lt;11,BI$11&lt;BI$87,BI$2&lt;BI$87))</formula>
    </cfRule>
  </conditionalFormatting>
  <conditionalFormatting sqref="BL87">
    <cfRule type="expression" priority="94" dxfId="616">
      <formula>AND(BL$87&gt;0,OR(BL$8&lt;11,BL$11&lt;BL$87,BL$2&lt;BL$87))</formula>
    </cfRule>
  </conditionalFormatting>
  <conditionalFormatting sqref="A28">
    <cfRule type="expression" priority="87" dxfId="617">
      <formula>$B28&gt;0</formula>
    </cfRule>
  </conditionalFormatting>
  <conditionalFormatting sqref="A29:A51">
    <cfRule type="expression" priority="86" dxfId="617">
      <formula>$B29&gt;0</formula>
    </cfRule>
  </conditionalFormatting>
  <conditionalFormatting sqref="A53:A66">
    <cfRule type="expression" priority="85" dxfId="617">
      <formula>$B53&gt;0</formula>
    </cfRule>
  </conditionalFormatting>
  <conditionalFormatting sqref="A68:A84">
    <cfRule type="expression" priority="84" dxfId="617">
      <formula>$B68&gt;0</formula>
    </cfRule>
  </conditionalFormatting>
  <conditionalFormatting sqref="A86:A87">
    <cfRule type="expression" priority="83" dxfId="617">
      <formula>$B86&gt;0</formula>
    </cfRule>
  </conditionalFormatting>
  <conditionalFormatting sqref="A89:A121">
    <cfRule type="expression" priority="82" dxfId="617">
      <formula>$B89&gt;0</formula>
    </cfRule>
  </conditionalFormatting>
  <conditionalFormatting sqref="A20:A25">
    <cfRule type="expression" priority="81" dxfId="617">
      <formula>$B20&gt;0</formula>
    </cfRule>
  </conditionalFormatting>
  <conditionalFormatting sqref="G43">
    <cfRule type="expression" priority="80" dxfId="616">
      <formula>AND(G$43&gt;0,G$90&lt;2)</formula>
    </cfRule>
  </conditionalFormatting>
  <conditionalFormatting sqref="J43">
    <cfRule type="expression" priority="79" dxfId="616">
      <formula>AND(J$43&gt;0,J$90&lt;2)</formula>
    </cfRule>
  </conditionalFormatting>
  <conditionalFormatting sqref="M43">
    <cfRule type="expression" priority="78" dxfId="616">
      <formula>AND(M$43&gt;0,M$90&lt;2)</formula>
    </cfRule>
  </conditionalFormatting>
  <conditionalFormatting sqref="P43">
    <cfRule type="expression" priority="77" dxfId="616">
      <formula>AND(P$43&gt;0,P$90&lt;2)</formula>
    </cfRule>
  </conditionalFormatting>
  <conditionalFormatting sqref="S43">
    <cfRule type="expression" priority="76" dxfId="616">
      <formula>AND(S$43&gt;0,S$90&lt;2)</formula>
    </cfRule>
  </conditionalFormatting>
  <conditionalFormatting sqref="V43">
    <cfRule type="expression" priority="75" dxfId="616">
      <formula>AND(V$43&gt;0,V$90&lt;2)</formula>
    </cfRule>
  </conditionalFormatting>
  <conditionalFormatting sqref="Y43">
    <cfRule type="expression" priority="74" dxfId="616">
      <formula>AND(Y$43&gt;0,Y$90&lt;2)</formula>
    </cfRule>
  </conditionalFormatting>
  <conditionalFormatting sqref="AB43">
    <cfRule type="expression" priority="73" dxfId="616">
      <formula>AND(AB$43&gt;0,AB$90&lt;2)</formula>
    </cfRule>
  </conditionalFormatting>
  <conditionalFormatting sqref="AE43">
    <cfRule type="expression" priority="72" dxfId="616">
      <formula>AND(AE$43&gt;0,AE$90&lt;2)</formula>
    </cfRule>
  </conditionalFormatting>
  <conditionalFormatting sqref="AH43">
    <cfRule type="expression" priority="71" dxfId="616">
      <formula>AND(AH$43&gt;0,AH$90&lt;2)</formula>
    </cfRule>
  </conditionalFormatting>
  <conditionalFormatting sqref="AK43">
    <cfRule type="expression" priority="70" dxfId="616">
      <formula>AND(AK$43&gt;0,AK$90&lt;2)</formula>
    </cfRule>
  </conditionalFormatting>
  <conditionalFormatting sqref="AN43">
    <cfRule type="expression" priority="69" dxfId="616">
      <formula>AND(AN$43&gt;0,AN$90&lt;2)</formula>
    </cfRule>
  </conditionalFormatting>
  <conditionalFormatting sqref="AQ43">
    <cfRule type="expression" priority="68" dxfId="616">
      <formula>AND(AQ$43&gt;0,AQ$90&lt;2)</formula>
    </cfRule>
  </conditionalFormatting>
  <conditionalFormatting sqref="AT43">
    <cfRule type="expression" priority="67" dxfId="616">
      <formula>AND(AT$43&gt;0,AT$90&lt;2)</formula>
    </cfRule>
  </conditionalFormatting>
  <conditionalFormatting sqref="AW43">
    <cfRule type="expression" priority="66" dxfId="616">
      <formula>AND(AW$43&gt;0,AW$90&lt;2)</formula>
    </cfRule>
  </conditionalFormatting>
  <conditionalFormatting sqref="AZ43">
    <cfRule type="expression" priority="65" dxfId="616">
      <formula>AND(AZ$43&gt;0,AZ$90&lt;2)</formula>
    </cfRule>
  </conditionalFormatting>
  <conditionalFormatting sqref="BC43">
    <cfRule type="expression" priority="64" dxfId="616">
      <formula>AND(BC$43&gt;0,BC$90&lt;2)</formula>
    </cfRule>
  </conditionalFormatting>
  <conditionalFormatting sqref="BF43">
    <cfRule type="expression" priority="63" dxfId="616">
      <formula>AND(BF$43&gt;0,BF$90&lt;2)</formula>
    </cfRule>
  </conditionalFormatting>
  <conditionalFormatting sqref="BI43">
    <cfRule type="expression" priority="62" dxfId="616">
      <formula>AND(BI$43&gt;0,BI$90&lt;2)</formula>
    </cfRule>
  </conditionalFormatting>
  <conditionalFormatting sqref="BL43">
    <cfRule type="expression" priority="61" dxfId="616">
      <formula>AND(BL$43&gt;0,BL$90&lt;2)</formula>
    </cfRule>
  </conditionalFormatting>
  <conditionalFormatting sqref="G27">
    <cfRule type="expression" priority="60" dxfId="616">
      <formula>AND(G$27&gt;0,AND(G$56&lt;1,G$70&lt;1))</formula>
    </cfRule>
  </conditionalFormatting>
  <conditionalFormatting sqref="A27">
    <cfRule type="expression" priority="40" dxfId="617">
      <formula>$B27&gt;0</formula>
    </cfRule>
  </conditionalFormatting>
  <conditionalFormatting sqref="J27">
    <cfRule type="expression" priority="38" dxfId="616">
      <formula>AND(J$27&gt;0,AND(J$56&lt;1,J$70&lt;1))</formula>
    </cfRule>
  </conditionalFormatting>
  <conditionalFormatting sqref="M27">
    <cfRule type="expression" priority="37" dxfId="616">
      <formula>AND(M$27&gt;0,AND(M$56&lt;1,M$70&lt;1))</formula>
    </cfRule>
  </conditionalFormatting>
  <conditionalFormatting sqref="P27">
    <cfRule type="expression" priority="36" dxfId="616">
      <formula>AND(P$27&gt;0,AND(P$56&lt;1,P$70&lt;1))</formula>
    </cfRule>
  </conditionalFormatting>
  <conditionalFormatting sqref="S27">
    <cfRule type="expression" priority="35" dxfId="616">
      <formula>AND(S$27&gt;0,AND(S$56&lt;1,S$70&lt;1))</formula>
    </cfRule>
  </conditionalFormatting>
  <conditionalFormatting sqref="V27">
    <cfRule type="expression" priority="34" dxfId="616">
      <formula>AND(V$27&gt;0,AND(V$56&lt;1,V$70&lt;1))</formula>
    </cfRule>
  </conditionalFormatting>
  <conditionalFormatting sqref="Y27">
    <cfRule type="expression" priority="33" dxfId="616">
      <formula>AND(Y$27&gt;0,AND(Y$56&lt;1,Y$70&lt;1))</formula>
    </cfRule>
  </conditionalFormatting>
  <conditionalFormatting sqref="AB27">
    <cfRule type="expression" priority="32" dxfId="616">
      <formula>AND(AB$27&gt;0,AND(AB$56&lt;1,AB$70&lt;1))</formula>
    </cfRule>
  </conditionalFormatting>
  <conditionalFormatting sqref="AE27">
    <cfRule type="expression" priority="31" dxfId="616">
      <formula>AND(AE$27&gt;0,AND(AE$56&lt;1,AE$70&lt;1))</formula>
    </cfRule>
  </conditionalFormatting>
  <conditionalFormatting sqref="AH27">
    <cfRule type="expression" priority="30" dxfId="616">
      <formula>AND(AH$27&gt;0,AND(AH$56&lt;1,AH$70&lt;1))</formula>
    </cfRule>
  </conditionalFormatting>
  <conditionalFormatting sqref="AK27">
    <cfRule type="expression" priority="29" dxfId="616">
      <formula>AND(AK$27&gt;0,AND(AK$56&lt;1,AK$70&lt;1))</formula>
    </cfRule>
  </conditionalFormatting>
  <conditionalFormatting sqref="AN27">
    <cfRule type="expression" priority="28" dxfId="616">
      <formula>AND(AN$27&gt;0,AND(AN$56&lt;1,AN$70&lt;1))</formula>
    </cfRule>
  </conditionalFormatting>
  <conditionalFormatting sqref="AQ27">
    <cfRule type="expression" priority="27" dxfId="616">
      <formula>AND(AQ$27&gt;0,AND(AQ$56&lt;1,AQ$70&lt;1))</formula>
    </cfRule>
  </conditionalFormatting>
  <conditionalFormatting sqref="AT27">
    <cfRule type="expression" priority="26" dxfId="616">
      <formula>AND(AT$27&gt;0,AND(AT$56&lt;1,AT$70&lt;1))</formula>
    </cfRule>
  </conditionalFormatting>
  <conditionalFormatting sqref="AW27">
    <cfRule type="expression" priority="25" dxfId="616">
      <formula>AND(AW$27&gt;0,AND(AW$56&lt;1,AW$70&lt;1))</formula>
    </cfRule>
  </conditionalFormatting>
  <conditionalFormatting sqref="AZ27">
    <cfRule type="expression" priority="24" dxfId="616">
      <formula>AND(AZ$27&gt;0,AND(AZ$56&lt;1,AZ$70&lt;1))</formula>
    </cfRule>
  </conditionalFormatting>
  <conditionalFormatting sqref="BC27">
    <cfRule type="expression" priority="23" dxfId="616">
      <formula>AND(BC$27&gt;0,AND(BC$56&lt;1,BC$70&lt;1))</formula>
    </cfRule>
  </conditionalFormatting>
  <conditionalFormatting sqref="BF27">
    <cfRule type="expression" priority="22" dxfId="616">
      <formula>AND(BF$27&gt;0,AND(BF$56&lt;1,BF$70&lt;1))</formula>
    </cfRule>
  </conditionalFormatting>
  <conditionalFormatting sqref="BI27">
    <cfRule type="expression" priority="21" dxfId="616">
      <formula>AND(BI$27&gt;0,AND(BI$56&lt;1,BI$70&lt;1))</formula>
    </cfRule>
  </conditionalFormatting>
  <conditionalFormatting sqref="BL27">
    <cfRule type="expression" priority="20" dxfId="616">
      <formula>AND(BL$27&gt;0,AND(BL$56&lt;1,BL$70&lt;1))</formula>
    </cfRule>
  </conditionalFormatting>
  <conditionalFormatting sqref="J38">
    <cfRule type="expression" priority="19" dxfId="616">
      <formula>AND(J$38&gt;0,J$6&lt;12)</formula>
    </cfRule>
  </conditionalFormatting>
  <conditionalFormatting sqref="M38">
    <cfRule type="expression" priority="18" dxfId="616">
      <formula>AND(M$38&gt;0,M$6&lt;12)</formula>
    </cfRule>
  </conditionalFormatting>
  <conditionalFormatting sqref="P38">
    <cfRule type="expression" priority="17" dxfId="616">
      <formula>AND(P$38&gt;0,P$6&lt;12)</formula>
    </cfRule>
  </conditionalFormatting>
  <conditionalFormatting sqref="S38">
    <cfRule type="expression" priority="16" dxfId="616">
      <formula>AND(S$38&gt;0,S$6&lt;12)</formula>
    </cfRule>
  </conditionalFormatting>
  <conditionalFormatting sqref="V38">
    <cfRule type="expression" priority="15" dxfId="616">
      <formula>AND(V$38&gt;0,V$6&lt;12)</formula>
    </cfRule>
  </conditionalFormatting>
  <conditionalFormatting sqref="Y38">
    <cfRule type="expression" priority="14" dxfId="616">
      <formula>AND(Y$38&gt;0,Y$6&lt;12)</formula>
    </cfRule>
  </conditionalFormatting>
  <conditionalFormatting sqref="AB38">
    <cfRule type="expression" priority="13" dxfId="616">
      <formula>AND(AB$38&gt;0,AB$6&lt;12)</formula>
    </cfRule>
  </conditionalFormatting>
  <conditionalFormatting sqref="AE38">
    <cfRule type="expression" priority="12" dxfId="616">
      <formula>AND(AE$38&gt;0,AE$6&lt;12)</formula>
    </cfRule>
  </conditionalFormatting>
  <conditionalFormatting sqref="AH38">
    <cfRule type="expression" priority="11" dxfId="616">
      <formula>AND(AH$38&gt;0,AH$6&lt;12)</formula>
    </cfRule>
  </conditionalFormatting>
  <conditionalFormatting sqref="AK38">
    <cfRule type="expression" priority="10" dxfId="616">
      <formula>AND(AK$38&gt;0,AK$6&lt;12)</formula>
    </cfRule>
  </conditionalFormatting>
  <conditionalFormatting sqref="AN38">
    <cfRule type="expression" priority="9" dxfId="616">
      <formula>AND(AN$38&gt;0,AN$6&lt;12)</formula>
    </cfRule>
  </conditionalFormatting>
  <conditionalFormatting sqref="AQ38">
    <cfRule type="expression" priority="8" dxfId="616">
      <formula>AND(AQ$38&gt;0,AQ$6&lt;12)</formula>
    </cfRule>
  </conditionalFormatting>
  <conditionalFormatting sqref="AT38">
    <cfRule type="expression" priority="7" dxfId="616">
      <formula>AND(AT$38&gt;0,AT$6&lt;12)</formula>
    </cfRule>
  </conditionalFormatting>
  <conditionalFormatting sqref="AW38">
    <cfRule type="expression" priority="6" dxfId="616">
      <formula>AND(AW$38&gt;0,AW$6&lt;12)</formula>
    </cfRule>
  </conditionalFormatting>
  <conditionalFormatting sqref="AZ38">
    <cfRule type="expression" priority="5" dxfId="616">
      <formula>AND(AZ$38&gt;0,AZ$6&lt;12)</formula>
    </cfRule>
  </conditionalFormatting>
  <conditionalFormatting sqref="BC38">
    <cfRule type="expression" priority="4" dxfId="616">
      <formula>AND(BC$38&gt;0,BC$6&lt;12)</formula>
    </cfRule>
  </conditionalFormatting>
  <conditionalFormatting sqref="BF38">
    <cfRule type="expression" priority="3" dxfId="616">
      <formula>AND(BF$38&gt;0,BF$6&lt;12)</formula>
    </cfRule>
  </conditionalFormatting>
  <conditionalFormatting sqref="BI38">
    <cfRule type="expression" priority="2" dxfId="616">
      <formula>AND(BI$38&gt;0,BI$6&lt;12)</formula>
    </cfRule>
  </conditionalFormatting>
  <conditionalFormatting sqref="BL38">
    <cfRule type="expression" priority="1" dxfId="616">
      <formula>AND(BL$38&gt;0,BL$6&lt;12)</formula>
    </cfRule>
  </conditionalFormatting>
  <printOptions/>
  <pageMargins left="0.7" right="0.7" top="0.75" bottom="0.75" header="0.3" footer="0.3"/>
  <pageSetup orientation="portrait" r:id="rId3"/>
  <ignoredErrors>
    <ignoredError sqref="G88 J88 M88 P88 S88 BL88 BI88 BF88 BC88 AZ88 AW88 AT88 AQ88 AN88 AK88 AH88 AE88 AB88 Y88 V88 Y44 AB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25.140625" style="1" bestFit="1" customWidth="1"/>
    <col min="2" max="2" width="6.421875" style="1" bestFit="1" customWidth="1"/>
    <col min="3" max="3" width="11.57421875" style="1" bestFit="1" customWidth="1"/>
    <col min="4" max="4" width="19.57421875" style="0" bestFit="1" customWidth="1"/>
    <col min="5" max="5" width="4.8515625" style="0" bestFit="1" customWidth="1"/>
    <col min="6" max="6" width="12.00390625" style="0" bestFit="1" customWidth="1"/>
    <col min="7" max="7" width="12.00390625" style="0" customWidth="1"/>
    <col min="9" max="10" width="10.7109375" style="0" customWidth="1"/>
    <col min="13" max="13" width="15.28125" style="0" bestFit="1" customWidth="1"/>
    <col min="18" max="18" width="11.140625" style="0" bestFit="1" customWidth="1"/>
  </cols>
  <sheetData>
    <row r="1" spans="1:19" ht="15">
      <c r="A1" s="30" t="s">
        <v>204</v>
      </c>
      <c r="B1" s="5"/>
      <c r="C1" s="4"/>
      <c r="D1" s="112" t="s">
        <v>63</v>
      </c>
      <c r="E1" s="112"/>
      <c r="F1" s="112"/>
      <c r="G1" s="49"/>
      <c r="I1" s="112" t="s">
        <v>136</v>
      </c>
      <c r="J1" s="112"/>
      <c r="M1" s="2" t="s">
        <v>36</v>
      </c>
      <c r="N1" s="2" t="s">
        <v>37</v>
      </c>
      <c r="O1" s="49" t="s">
        <v>91</v>
      </c>
      <c r="P1" s="49" t="s">
        <v>140</v>
      </c>
      <c r="R1" s="93" t="s">
        <v>186</v>
      </c>
      <c r="S1" s="93" t="s">
        <v>187</v>
      </c>
    </row>
    <row r="2" spans="1:19" ht="15">
      <c r="A2" s="2" t="s">
        <v>0</v>
      </c>
      <c r="B2" s="2" t="s">
        <v>1</v>
      </c>
      <c r="C2" s="2"/>
      <c r="D2" s="2" t="s">
        <v>0</v>
      </c>
      <c r="E2" s="2" t="s">
        <v>1</v>
      </c>
      <c r="F2" s="2" t="s">
        <v>2</v>
      </c>
      <c r="G2" s="49" t="s">
        <v>147</v>
      </c>
      <c r="I2" s="33" t="s">
        <v>0</v>
      </c>
      <c r="J2" s="33" t="s">
        <v>137</v>
      </c>
      <c r="K2" s="49" t="s">
        <v>36</v>
      </c>
      <c r="M2" s="1">
        <v>1</v>
      </c>
      <c r="N2" s="1">
        <v>-5</v>
      </c>
      <c r="O2" s="1">
        <v>0</v>
      </c>
      <c r="P2" s="1">
        <f aca="true" t="shared" si="0" ref="P2:P9">O3-O2</f>
        <v>0</v>
      </c>
      <c r="R2" t="s">
        <v>188</v>
      </c>
      <c r="S2">
        <v>-8</v>
      </c>
    </row>
    <row r="3" spans="1:19" ht="15">
      <c r="A3" s="1" t="s">
        <v>46</v>
      </c>
      <c r="B3" s="1">
        <v>15</v>
      </c>
      <c r="D3" s="1" t="s">
        <v>170</v>
      </c>
      <c r="E3" s="1">
        <v>8</v>
      </c>
      <c r="F3" s="1" t="s">
        <v>7</v>
      </c>
      <c r="G3" s="1">
        <v>1</v>
      </c>
      <c r="H3" s="1"/>
      <c r="I3" s="1" t="s">
        <v>13</v>
      </c>
      <c r="J3" s="1">
        <v>3</v>
      </c>
      <c r="K3" s="1">
        <v>2</v>
      </c>
      <c r="M3" s="1">
        <v>2</v>
      </c>
      <c r="N3" s="1">
        <v>-4</v>
      </c>
      <c r="O3" s="1">
        <v>0</v>
      </c>
      <c r="P3" s="1">
        <f t="shared" si="0"/>
        <v>-21</v>
      </c>
      <c r="R3" t="s">
        <v>189</v>
      </c>
      <c r="S3">
        <v>-4</v>
      </c>
    </row>
    <row r="4" spans="1:19" ht="15">
      <c r="A4" s="1" t="s">
        <v>119</v>
      </c>
      <c r="B4" s="1">
        <v>12</v>
      </c>
      <c r="D4" s="1" t="s">
        <v>200</v>
      </c>
      <c r="E4" s="1">
        <v>8</v>
      </c>
      <c r="F4" s="1" t="s">
        <v>5</v>
      </c>
      <c r="G4" s="1">
        <v>0</v>
      </c>
      <c r="H4" s="1"/>
      <c r="I4" s="1" t="s">
        <v>12</v>
      </c>
      <c r="J4" s="1">
        <v>6</v>
      </c>
      <c r="K4" s="1">
        <v>1</v>
      </c>
      <c r="M4" s="1">
        <v>3</v>
      </c>
      <c r="N4" s="1">
        <v>-4</v>
      </c>
      <c r="O4" s="1">
        <v>-21</v>
      </c>
      <c r="P4" s="1">
        <f t="shared" si="0"/>
        <v>5</v>
      </c>
      <c r="R4" t="s">
        <v>190</v>
      </c>
      <c r="S4">
        <v>-2</v>
      </c>
    </row>
    <row r="5" spans="1:19" ht="15">
      <c r="A5" s="1" t="s">
        <v>120</v>
      </c>
      <c r="B5" s="1">
        <v>12</v>
      </c>
      <c r="D5" s="1" t="s">
        <v>14</v>
      </c>
      <c r="E5" s="1">
        <v>8</v>
      </c>
      <c r="F5" s="1" t="s">
        <v>5</v>
      </c>
      <c r="G5" s="1">
        <v>1</v>
      </c>
      <c r="H5" s="1"/>
      <c r="I5" s="1" t="s">
        <v>138</v>
      </c>
      <c r="J5" s="1">
        <v>3</v>
      </c>
      <c r="K5" s="1">
        <v>1</v>
      </c>
      <c r="M5" s="1">
        <v>4</v>
      </c>
      <c r="N5" s="1">
        <v>-3</v>
      </c>
      <c r="O5" s="1">
        <v>-16</v>
      </c>
      <c r="P5" s="1">
        <f t="shared" si="0"/>
        <v>5</v>
      </c>
      <c r="R5" t="s">
        <v>191</v>
      </c>
      <c r="S5">
        <v>-1</v>
      </c>
    </row>
    <row r="6" spans="1:19" ht="15">
      <c r="A6" s="1" t="s">
        <v>121</v>
      </c>
      <c r="B6" s="1">
        <v>12</v>
      </c>
      <c r="D6" s="1" t="s">
        <v>171</v>
      </c>
      <c r="E6" s="1">
        <v>8</v>
      </c>
      <c r="F6" s="1" t="s">
        <v>3</v>
      </c>
      <c r="G6" s="1">
        <v>1</v>
      </c>
      <c r="I6" s="1" t="s">
        <v>139</v>
      </c>
      <c r="J6" s="1">
        <v>4</v>
      </c>
      <c r="K6" s="1">
        <v>1</v>
      </c>
      <c r="M6" s="1">
        <v>5</v>
      </c>
      <c r="N6" s="1">
        <v>-3</v>
      </c>
      <c r="O6" s="1">
        <v>-11</v>
      </c>
      <c r="P6" s="1">
        <f t="shared" si="0"/>
        <v>4</v>
      </c>
      <c r="R6" t="s">
        <v>192</v>
      </c>
      <c r="S6">
        <v>0</v>
      </c>
    </row>
    <row r="7" spans="1:19" ht="15">
      <c r="A7" s="1" t="s">
        <v>152</v>
      </c>
      <c r="B7" s="1">
        <v>12</v>
      </c>
      <c r="D7" s="1" t="s">
        <v>15</v>
      </c>
      <c r="E7" s="1">
        <v>8</v>
      </c>
      <c r="F7" s="1" t="s">
        <v>8</v>
      </c>
      <c r="G7" s="1">
        <v>1</v>
      </c>
      <c r="M7" s="1">
        <v>6</v>
      </c>
      <c r="N7" s="1">
        <v>-2</v>
      </c>
      <c r="O7" s="1">
        <v>-7</v>
      </c>
      <c r="P7" s="1">
        <f t="shared" si="0"/>
        <v>3</v>
      </c>
      <c r="R7" t="s">
        <v>193</v>
      </c>
      <c r="S7">
        <v>1</v>
      </c>
    </row>
    <row r="8" spans="1:19" ht="15">
      <c r="A8" s="1" t="s">
        <v>153</v>
      </c>
      <c r="B8" s="1">
        <v>12</v>
      </c>
      <c r="D8" s="1" t="s">
        <v>16</v>
      </c>
      <c r="E8" s="1">
        <v>8</v>
      </c>
      <c r="F8" s="1" t="s">
        <v>6</v>
      </c>
      <c r="G8" s="1">
        <v>1</v>
      </c>
      <c r="M8" s="1">
        <v>7</v>
      </c>
      <c r="N8" s="1">
        <v>-2</v>
      </c>
      <c r="O8" s="1">
        <v>-4</v>
      </c>
      <c r="P8" s="1">
        <f t="shared" si="0"/>
        <v>2</v>
      </c>
      <c r="R8" t="s">
        <v>194</v>
      </c>
      <c r="S8">
        <v>2</v>
      </c>
    </row>
    <row r="9" spans="1:19" ht="15">
      <c r="A9" s="1" t="s">
        <v>122</v>
      </c>
      <c r="B9" s="1">
        <v>12</v>
      </c>
      <c r="D9" s="1" t="s">
        <v>17</v>
      </c>
      <c r="E9" s="1">
        <v>8</v>
      </c>
      <c r="F9" s="1" t="s">
        <v>5</v>
      </c>
      <c r="G9" s="1">
        <v>0</v>
      </c>
      <c r="M9" s="1">
        <v>8</v>
      </c>
      <c r="N9" s="1">
        <v>-1</v>
      </c>
      <c r="O9" s="1">
        <v>-2</v>
      </c>
      <c r="P9" s="1">
        <f t="shared" si="0"/>
        <v>1</v>
      </c>
      <c r="R9" t="s">
        <v>195</v>
      </c>
      <c r="S9">
        <v>4</v>
      </c>
    </row>
    <row r="10" spans="1:19" ht="15">
      <c r="A10" s="1" t="s">
        <v>123</v>
      </c>
      <c r="B10" s="1">
        <v>12</v>
      </c>
      <c r="D10" s="1" t="s">
        <v>18</v>
      </c>
      <c r="E10" s="1">
        <v>8</v>
      </c>
      <c r="F10" s="1" t="s">
        <v>8</v>
      </c>
      <c r="G10" s="1">
        <v>1</v>
      </c>
      <c r="M10" s="1">
        <v>9</v>
      </c>
      <c r="N10" s="1">
        <v>-1</v>
      </c>
      <c r="O10" s="1">
        <v>-1</v>
      </c>
      <c r="P10" s="1">
        <f>O11-O10</f>
        <v>1</v>
      </c>
      <c r="R10" t="s">
        <v>196</v>
      </c>
      <c r="S10">
        <v>8</v>
      </c>
    </row>
    <row r="11" spans="1:16" ht="15">
      <c r="A11" s="1" t="s">
        <v>202</v>
      </c>
      <c r="B11" s="1">
        <v>12</v>
      </c>
      <c r="D11" s="1" t="s">
        <v>19</v>
      </c>
      <c r="E11" s="1">
        <v>8</v>
      </c>
      <c r="F11" s="1" t="s">
        <v>8</v>
      </c>
      <c r="G11" s="1">
        <v>1</v>
      </c>
      <c r="M11" s="1">
        <v>10</v>
      </c>
      <c r="N11" s="1">
        <v>0</v>
      </c>
      <c r="O11" s="1">
        <v>0</v>
      </c>
      <c r="P11" s="1">
        <v>0</v>
      </c>
    </row>
    <row r="12" spans="1:16" ht="15">
      <c r="A12" s="1" t="s">
        <v>107</v>
      </c>
      <c r="B12" s="1">
        <v>15</v>
      </c>
      <c r="D12" s="1" t="s">
        <v>20</v>
      </c>
      <c r="E12" s="1">
        <v>8</v>
      </c>
      <c r="F12" s="1" t="s">
        <v>5</v>
      </c>
      <c r="G12" s="1">
        <v>1</v>
      </c>
      <c r="M12" s="1">
        <v>11</v>
      </c>
      <c r="N12" s="1">
        <v>0</v>
      </c>
      <c r="O12" s="1">
        <v>1</v>
      </c>
      <c r="P12" s="1">
        <f aca="true" t="shared" si="1" ref="P12:P26">O12-O11</f>
        <v>1</v>
      </c>
    </row>
    <row r="13" spans="1:16" ht="15">
      <c r="A13" s="1" t="s">
        <v>108</v>
      </c>
      <c r="B13" s="1">
        <v>15</v>
      </c>
      <c r="D13" s="1" t="s">
        <v>21</v>
      </c>
      <c r="E13" s="1">
        <v>8</v>
      </c>
      <c r="F13" s="1" t="s">
        <v>8</v>
      </c>
      <c r="G13" s="1">
        <v>1</v>
      </c>
      <c r="M13" s="1">
        <v>12</v>
      </c>
      <c r="N13" s="1">
        <v>1</v>
      </c>
      <c r="O13" s="1">
        <v>2</v>
      </c>
      <c r="P13" s="1">
        <f t="shared" si="1"/>
        <v>1</v>
      </c>
    </row>
    <row r="14" spans="1:16" ht="15">
      <c r="A14" s="1" t="s">
        <v>109</v>
      </c>
      <c r="B14" s="1">
        <v>15</v>
      </c>
      <c r="D14" s="1" t="s">
        <v>22</v>
      </c>
      <c r="E14" s="1">
        <v>8</v>
      </c>
      <c r="F14" s="1" t="s">
        <v>8</v>
      </c>
      <c r="G14" s="1">
        <v>0</v>
      </c>
      <c r="M14" s="1">
        <v>13</v>
      </c>
      <c r="N14" s="1">
        <v>1</v>
      </c>
      <c r="O14" s="1">
        <v>4</v>
      </c>
      <c r="P14" s="1">
        <f t="shared" si="1"/>
        <v>2</v>
      </c>
    </row>
    <row r="15" spans="1:16" ht="15">
      <c r="A15" s="1" t="s">
        <v>49</v>
      </c>
      <c r="B15" s="1">
        <v>8</v>
      </c>
      <c r="D15" s="1" t="s">
        <v>23</v>
      </c>
      <c r="E15" s="1">
        <v>8</v>
      </c>
      <c r="F15" s="1" t="s">
        <v>4</v>
      </c>
      <c r="G15" s="1">
        <v>1</v>
      </c>
      <c r="M15" s="1">
        <v>14</v>
      </c>
      <c r="N15" s="1">
        <v>2</v>
      </c>
      <c r="O15" s="1">
        <v>7</v>
      </c>
      <c r="P15" s="1">
        <f t="shared" si="1"/>
        <v>3</v>
      </c>
    </row>
    <row r="16" spans="1:16" ht="15">
      <c r="A16" s="1" t="s">
        <v>40</v>
      </c>
      <c r="B16" s="1">
        <v>10</v>
      </c>
      <c r="D16" s="1" t="s">
        <v>34</v>
      </c>
      <c r="E16" s="1">
        <v>8</v>
      </c>
      <c r="F16" s="1" t="s">
        <v>5</v>
      </c>
      <c r="G16" s="1">
        <v>1</v>
      </c>
      <c r="M16" s="1">
        <v>15</v>
      </c>
      <c r="N16" s="1">
        <v>2</v>
      </c>
      <c r="O16" s="1">
        <v>11</v>
      </c>
      <c r="P16" s="1">
        <f t="shared" si="1"/>
        <v>4</v>
      </c>
    </row>
    <row r="17" spans="1:16" ht="15">
      <c r="A17" s="1" t="s">
        <v>198</v>
      </c>
      <c r="B17" s="1">
        <v>12</v>
      </c>
      <c r="D17" s="1" t="s">
        <v>24</v>
      </c>
      <c r="E17" s="1">
        <v>8</v>
      </c>
      <c r="F17" s="1" t="s">
        <v>8</v>
      </c>
      <c r="G17" s="1">
        <v>1</v>
      </c>
      <c r="M17" s="1">
        <v>16</v>
      </c>
      <c r="N17" s="1">
        <v>3</v>
      </c>
      <c r="O17" s="1">
        <v>16</v>
      </c>
      <c r="P17" s="1">
        <f t="shared" si="1"/>
        <v>5</v>
      </c>
    </row>
    <row r="18" spans="1:16" ht="15">
      <c r="A18" s="1" t="s">
        <v>8</v>
      </c>
      <c r="B18" s="1">
        <v>25</v>
      </c>
      <c r="D18" s="1" t="s">
        <v>25</v>
      </c>
      <c r="E18" s="1">
        <v>8</v>
      </c>
      <c r="F18" s="1" t="s">
        <v>5</v>
      </c>
      <c r="G18" s="1">
        <v>0</v>
      </c>
      <c r="M18" s="1">
        <v>17</v>
      </c>
      <c r="N18" s="1">
        <v>3</v>
      </c>
      <c r="O18" s="1">
        <v>22</v>
      </c>
      <c r="P18" s="1">
        <f t="shared" si="1"/>
        <v>6</v>
      </c>
    </row>
    <row r="19" spans="1:16" ht="15">
      <c r="A19" s="1" t="s">
        <v>39</v>
      </c>
      <c r="B19" s="1">
        <v>10</v>
      </c>
      <c r="D19" s="1" t="s">
        <v>26</v>
      </c>
      <c r="E19" s="1">
        <v>8</v>
      </c>
      <c r="F19" s="1" t="s">
        <v>5</v>
      </c>
      <c r="G19" s="1">
        <v>0</v>
      </c>
      <c r="M19" s="1">
        <v>18</v>
      </c>
      <c r="N19" s="1">
        <v>4</v>
      </c>
      <c r="O19" s="1">
        <v>29</v>
      </c>
      <c r="P19" s="1">
        <f t="shared" si="1"/>
        <v>7</v>
      </c>
    </row>
    <row r="20" spans="1:16" ht="15">
      <c r="A20" s="1" t="s">
        <v>50</v>
      </c>
      <c r="B20" s="1">
        <v>12</v>
      </c>
      <c r="D20" s="1" t="s">
        <v>173</v>
      </c>
      <c r="E20" s="1">
        <v>8</v>
      </c>
      <c r="F20" s="1" t="s">
        <v>7</v>
      </c>
      <c r="G20" s="1">
        <v>0</v>
      </c>
      <c r="M20" s="1">
        <v>19</v>
      </c>
      <c r="N20" s="1">
        <v>4</v>
      </c>
      <c r="O20" s="1">
        <v>1000</v>
      </c>
      <c r="P20" s="1">
        <f t="shared" si="1"/>
        <v>971</v>
      </c>
    </row>
    <row r="21" spans="1:16" ht="15">
      <c r="A21" s="1" t="s">
        <v>6</v>
      </c>
      <c r="B21" s="1">
        <v>25</v>
      </c>
      <c r="D21" s="1" t="s">
        <v>172</v>
      </c>
      <c r="E21" s="1">
        <v>8</v>
      </c>
      <c r="F21" s="1" t="s">
        <v>4</v>
      </c>
      <c r="G21" s="1">
        <v>1</v>
      </c>
      <c r="M21" s="1">
        <v>20</v>
      </c>
      <c r="N21" s="1">
        <v>5</v>
      </c>
      <c r="O21" s="1">
        <v>1000</v>
      </c>
      <c r="P21" s="1">
        <f t="shared" si="1"/>
        <v>0</v>
      </c>
    </row>
    <row r="22" spans="1:16" ht="15">
      <c r="A22" s="1" t="s">
        <v>7</v>
      </c>
      <c r="B22" s="1">
        <v>25</v>
      </c>
      <c r="D22" s="1" t="s">
        <v>27</v>
      </c>
      <c r="E22" s="1">
        <v>8</v>
      </c>
      <c r="F22" s="1" t="s">
        <v>8</v>
      </c>
      <c r="G22" s="1">
        <v>1</v>
      </c>
      <c r="M22" s="1">
        <v>21</v>
      </c>
      <c r="N22" s="1">
        <v>5</v>
      </c>
      <c r="O22" s="1">
        <v>1000</v>
      </c>
      <c r="P22" s="1">
        <f t="shared" si="1"/>
        <v>0</v>
      </c>
    </row>
    <row r="23" spans="1:16" ht="15">
      <c r="A23" s="1" t="s">
        <v>128</v>
      </c>
      <c r="B23" s="1">
        <v>12</v>
      </c>
      <c r="D23" s="1" t="s">
        <v>28</v>
      </c>
      <c r="E23" s="1">
        <v>8</v>
      </c>
      <c r="F23" s="1" t="s">
        <v>7</v>
      </c>
      <c r="G23" s="1">
        <v>1</v>
      </c>
      <c r="M23" s="1">
        <v>22</v>
      </c>
      <c r="N23" s="1">
        <v>6</v>
      </c>
      <c r="O23" s="1">
        <v>1000</v>
      </c>
      <c r="P23" s="1">
        <f t="shared" si="1"/>
        <v>0</v>
      </c>
    </row>
    <row r="24" spans="1:16" ht="15">
      <c r="A24" s="1" t="s">
        <v>131</v>
      </c>
      <c r="B24" s="1">
        <v>12</v>
      </c>
      <c r="D24" s="1" t="s">
        <v>201</v>
      </c>
      <c r="E24" s="1">
        <v>8</v>
      </c>
      <c r="F24" s="1" t="s">
        <v>5</v>
      </c>
      <c r="G24" s="1">
        <v>0</v>
      </c>
      <c r="M24" s="1">
        <v>23</v>
      </c>
      <c r="N24" s="1">
        <v>6</v>
      </c>
      <c r="O24" s="1">
        <v>1000</v>
      </c>
      <c r="P24" s="1">
        <f t="shared" si="1"/>
        <v>0</v>
      </c>
    </row>
    <row r="25" spans="1:16" ht="15">
      <c r="A25" s="1" t="s">
        <v>132</v>
      </c>
      <c r="B25" s="1">
        <v>12</v>
      </c>
      <c r="D25" s="1" t="s">
        <v>29</v>
      </c>
      <c r="E25" s="1">
        <v>8</v>
      </c>
      <c r="F25" s="1" t="s">
        <v>4</v>
      </c>
      <c r="G25" s="1">
        <v>1</v>
      </c>
      <c r="M25" s="1">
        <v>24</v>
      </c>
      <c r="N25" s="1">
        <v>7</v>
      </c>
      <c r="O25" s="1">
        <v>1000</v>
      </c>
      <c r="P25" s="1">
        <f t="shared" si="1"/>
        <v>0</v>
      </c>
    </row>
    <row r="26" spans="1:16" ht="15">
      <c r="A26" s="1" t="s">
        <v>126</v>
      </c>
      <c r="B26" s="1">
        <v>5</v>
      </c>
      <c r="D26" s="1" t="s">
        <v>30</v>
      </c>
      <c r="E26" s="1">
        <v>8</v>
      </c>
      <c r="F26" s="1" t="s">
        <v>7</v>
      </c>
      <c r="G26" s="1">
        <v>0</v>
      </c>
      <c r="M26" s="1">
        <v>25</v>
      </c>
      <c r="N26" s="1">
        <v>7</v>
      </c>
      <c r="O26" s="1">
        <v>1000</v>
      </c>
      <c r="P26" s="1">
        <f t="shared" si="1"/>
        <v>0</v>
      </c>
    </row>
    <row r="27" spans="1:15" ht="15">
      <c r="A27" s="1" t="s">
        <v>129</v>
      </c>
      <c r="B27" s="1">
        <v>12</v>
      </c>
      <c r="D27" s="1" t="s">
        <v>31</v>
      </c>
      <c r="E27" s="1">
        <v>8</v>
      </c>
      <c r="F27" s="1" t="s">
        <v>5</v>
      </c>
      <c r="G27" s="1">
        <v>0</v>
      </c>
      <c r="M27" s="1"/>
      <c r="N27" s="1"/>
      <c r="O27" s="1"/>
    </row>
    <row r="28" spans="1:15" ht="15">
      <c r="A28" s="1" t="s">
        <v>127</v>
      </c>
      <c r="B28" s="1">
        <v>5</v>
      </c>
      <c r="D28" s="1" t="s">
        <v>174</v>
      </c>
      <c r="E28" s="1">
        <v>8</v>
      </c>
      <c r="F28" s="1" t="s">
        <v>7</v>
      </c>
      <c r="G28" s="1">
        <v>1</v>
      </c>
      <c r="M28" s="1" t="s">
        <v>141</v>
      </c>
      <c r="N28" s="1">
        <v>55</v>
      </c>
      <c r="O28" s="1"/>
    </row>
    <row r="29" spans="1:15" ht="15">
      <c r="A29" s="1" t="s">
        <v>130</v>
      </c>
      <c r="B29" s="1">
        <v>12</v>
      </c>
      <c r="D29" s="1" t="s">
        <v>32</v>
      </c>
      <c r="E29" s="1">
        <v>8</v>
      </c>
      <c r="F29" s="1" t="s">
        <v>4</v>
      </c>
      <c r="G29" s="1">
        <v>1</v>
      </c>
      <c r="M29" s="1" t="s">
        <v>146</v>
      </c>
      <c r="N29" s="1">
        <v>-3</v>
      </c>
      <c r="O29" s="1"/>
    </row>
    <row r="30" spans="1:7" ht="15">
      <c r="A30" s="1" t="s">
        <v>51</v>
      </c>
      <c r="B30" s="1">
        <v>12</v>
      </c>
      <c r="D30" s="1" t="s">
        <v>33</v>
      </c>
      <c r="E30" s="1">
        <v>8</v>
      </c>
      <c r="F30" s="1" t="s">
        <v>8</v>
      </c>
      <c r="G30" s="1">
        <v>0</v>
      </c>
    </row>
    <row r="31" spans="1:7" ht="15">
      <c r="A31" s="1" t="s">
        <v>82</v>
      </c>
      <c r="B31" s="1">
        <v>10</v>
      </c>
      <c r="D31" s="1" t="s">
        <v>35</v>
      </c>
      <c r="E31" s="1">
        <v>8</v>
      </c>
      <c r="F31" s="1" t="s">
        <v>4</v>
      </c>
      <c r="G31" s="1">
        <v>1</v>
      </c>
    </row>
    <row r="32" spans="1:2" ht="15">
      <c r="A32" s="1" t="s">
        <v>11</v>
      </c>
      <c r="B32" s="1">
        <v>8</v>
      </c>
    </row>
    <row r="33" spans="1:2" ht="15">
      <c r="A33" s="1" t="s">
        <v>163</v>
      </c>
      <c r="B33" s="1">
        <v>12</v>
      </c>
    </row>
    <row r="34" spans="1:2" ht="15">
      <c r="A34" s="1" t="s">
        <v>78</v>
      </c>
      <c r="B34" s="1">
        <v>10</v>
      </c>
    </row>
    <row r="35" spans="1:2" ht="15">
      <c r="A35" s="1" t="s">
        <v>12</v>
      </c>
      <c r="B35" s="1">
        <v>5</v>
      </c>
    </row>
    <row r="36" spans="1:2" ht="15">
      <c r="A36" s="1" t="s">
        <v>154</v>
      </c>
      <c r="B36" s="1">
        <v>12</v>
      </c>
    </row>
    <row r="37" spans="1:2" ht="15">
      <c r="A37" s="1" t="s">
        <v>155</v>
      </c>
      <c r="B37" s="1">
        <v>12</v>
      </c>
    </row>
    <row r="38" spans="1:2" ht="15">
      <c r="A38" s="1" t="s">
        <v>166</v>
      </c>
      <c r="B38" s="1">
        <v>12</v>
      </c>
    </row>
    <row r="39" spans="1:2" ht="15">
      <c r="A39" s="1" t="s">
        <v>156</v>
      </c>
      <c r="B39" s="1">
        <v>12</v>
      </c>
    </row>
    <row r="40" spans="1:2" ht="15">
      <c r="A40" s="1" t="s">
        <v>157</v>
      </c>
      <c r="B40" s="1">
        <v>12</v>
      </c>
    </row>
    <row r="41" spans="1:2" ht="15">
      <c r="A41" s="1" t="s">
        <v>5</v>
      </c>
      <c r="B41" s="1">
        <v>25</v>
      </c>
    </row>
    <row r="42" spans="1:2" ht="15">
      <c r="A42" s="1" t="s">
        <v>164</v>
      </c>
      <c r="B42" s="1">
        <v>12</v>
      </c>
    </row>
    <row r="43" spans="1:2" ht="15">
      <c r="A43" s="1" t="s">
        <v>76</v>
      </c>
      <c r="B43" s="1">
        <v>10</v>
      </c>
    </row>
    <row r="44" spans="1:2" ht="15">
      <c r="A44" s="1" t="s">
        <v>165</v>
      </c>
      <c r="B44" s="1">
        <v>12</v>
      </c>
    </row>
    <row r="45" spans="1:2" ht="15">
      <c r="A45" s="1" t="s">
        <v>52</v>
      </c>
      <c r="B45" s="1">
        <v>8</v>
      </c>
    </row>
    <row r="46" spans="1:2" ht="15">
      <c r="A46" s="1" t="s">
        <v>167</v>
      </c>
      <c r="B46" s="1">
        <v>12</v>
      </c>
    </row>
    <row r="47" spans="1:2" ht="15">
      <c r="A47" s="1" t="s">
        <v>38</v>
      </c>
      <c r="B47" s="1">
        <v>10</v>
      </c>
    </row>
    <row r="48" spans="1:2" ht="15">
      <c r="A48" s="1" t="s">
        <v>48</v>
      </c>
      <c r="B48" s="1">
        <v>15</v>
      </c>
    </row>
    <row r="49" spans="1:2" ht="15">
      <c r="A49" s="1" t="s">
        <v>81</v>
      </c>
      <c r="B49" s="1">
        <v>10</v>
      </c>
    </row>
    <row r="50" spans="1:2" ht="15">
      <c r="A50" s="1" t="s">
        <v>77</v>
      </c>
      <c r="B50" s="1">
        <v>10</v>
      </c>
    </row>
    <row r="51" spans="1:2" ht="15">
      <c r="A51" s="1" t="s">
        <v>47</v>
      </c>
      <c r="B51" s="1">
        <v>15</v>
      </c>
    </row>
    <row r="52" spans="1:2" ht="15">
      <c r="A52" s="1" t="s">
        <v>197</v>
      </c>
      <c r="B52" s="1">
        <v>12</v>
      </c>
    </row>
    <row r="53" spans="1:2" ht="15">
      <c r="A53" s="1" t="s">
        <v>53</v>
      </c>
      <c r="B53" s="1">
        <v>12</v>
      </c>
    </row>
    <row r="54" spans="1:2" ht="15">
      <c r="A54" s="1" t="s">
        <v>54</v>
      </c>
      <c r="B54" s="1">
        <v>12</v>
      </c>
    </row>
    <row r="55" spans="1:2" ht="15">
      <c r="A55" s="1" t="s">
        <v>55</v>
      </c>
      <c r="B55" s="1">
        <v>8</v>
      </c>
    </row>
    <row r="56" spans="1:2" ht="15">
      <c r="A56" s="1" t="s">
        <v>199</v>
      </c>
      <c r="B56" s="1">
        <v>12</v>
      </c>
    </row>
    <row r="57" spans="1:2" ht="15">
      <c r="A57" s="1" t="s">
        <v>45</v>
      </c>
      <c r="B57" s="1">
        <v>15</v>
      </c>
    </row>
    <row r="58" spans="1:2" ht="15">
      <c r="A58" s="1" t="s">
        <v>41</v>
      </c>
      <c r="B58" s="1">
        <v>10</v>
      </c>
    </row>
    <row r="59" spans="1:2" ht="15">
      <c r="A59" s="1" t="s">
        <v>10</v>
      </c>
      <c r="B59" s="1">
        <v>8</v>
      </c>
    </row>
    <row r="60" spans="1:2" ht="15">
      <c r="A60" s="1" t="s">
        <v>175</v>
      </c>
      <c r="B60" s="1">
        <v>12</v>
      </c>
    </row>
    <row r="61" spans="1:2" ht="15">
      <c r="A61" s="1" t="s">
        <v>56</v>
      </c>
      <c r="B61" s="1">
        <v>12</v>
      </c>
    </row>
    <row r="62" spans="1:2" ht="15">
      <c r="A62" s="1" t="s">
        <v>57</v>
      </c>
      <c r="B62" s="1">
        <v>12</v>
      </c>
    </row>
    <row r="63" spans="1:2" ht="15">
      <c r="A63" s="1" t="s">
        <v>79</v>
      </c>
      <c r="B63" s="1">
        <v>10</v>
      </c>
    </row>
    <row r="64" spans="1:2" ht="15">
      <c r="A64" s="1" t="s">
        <v>80</v>
      </c>
      <c r="B64" s="1">
        <v>10</v>
      </c>
    </row>
    <row r="65" spans="1:2" ht="15">
      <c r="A65" s="1" t="s">
        <v>58</v>
      </c>
      <c r="B65" s="1">
        <v>12</v>
      </c>
    </row>
    <row r="66" spans="1:2" ht="15">
      <c r="A66" s="1" t="s">
        <v>42</v>
      </c>
      <c r="B66" s="1">
        <v>20</v>
      </c>
    </row>
    <row r="67" spans="1:2" ht="15">
      <c r="A67" s="1" t="s">
        <v>44</v>
      </c>
      <c r="B67" s="1">
        <v>20</v>
      </c>
    </row>
    <row r="68" spans="1:2" ht="15">
      <c r="A68" s="1" t="s">
        <v>124</v>
      </c>
      <c r="B68" s="1">
        <v>40</v>
      </c>
    </row>
    <row r="69" spans="1:2" ht="15">
      <c r="A69" s="1" t="s">
        <v>168</v>
      </c>
      <c r="B69" s="1">
        <v>12</v>
      </c>
    </row>
    <row r="70" spans="1:2" ht="15">
      <c r="A70" s="1" t="s">
        <v>169</v>
      </c>
      <c r="B70" s="1">
        <v>12</v>
      </c>
    </row>
    <row r="71" spans="1:2" ht="15">
      <c r="A71" s="1" t="s">
        <v>125</v>
      </c>
      <c r="B71" s="1">
        <v>10</v>
      </c>
    </row>
    <row r="72" spans="1:2" ht="15">
      <c r="A72" s="1" t="s">
        <v>3</v>
      </c>
      <c r="B72" s="1">
        <v>25</v>
      </c>
    </row>
    <row r="73" spans="1:2" ht="15">
      <c r="A73" s="1" t="s">
        <v>59</v>
      </c>
      <c r="B73" s="1">
        <v>8</v>
      </c>
    </row>
    <row r="74" spans="1:2" ht="15">
      <c r="A74" s="1" t="s">
        <v>133</v>
      </c>
      <c r="B74" s="1">
        <v>8</v>
      </c>
    </row>
    <row r="75" spans="1:2" ht="15">
      <c r="A75" s="1" t="s">
        <v>60</v>
      </c>
      <c r="B75" s="1">
        <v>12</v>
      </c>
    </row>
    <row r="76" spans="1:2" ht="15">
      <c r="A76" s="1" t="s">
        <v>61</v>
      </c>
      <c r="B76" s="1">
        <v>12</v>
      </c>
    </row>
    <row r="77" spans="1:2" ht="15">
      <c r="A77" s="1" t="s">
        <v>62</v>
      </c>
      <c r="B77" s="1">
        <v>12</v>
      </c>
    </row>
    <row r="78" spans="1:2" ht="15">
      <c r="A78" s="1" t="s">
        <v>9</v>
      </c>
      <c r="B78" s="1">
        <v>8</v>
      </c>
    </row>
    <row r="79" spans="1:2" ht="15">
      <c r="A79" s="1" t="s">
        <v>4</v>
      </c>
      <c r="B79" s="1">
        <v>25</v>
      </c>
    </row>
    <row r="80" spans="1:2" ht="15">
      <c r="A80" s="1" t="s">
        <v>43</v>
      </c>
      <c r="B80" s="1">
        <v>25</v>
      </c>
    </row>
    <row r="81" spans="1:2" ht="15">
      <c r="A81" s="1" t="s">
        <v>114</v>
      </c>
      <c r="B81" s="1">
        <v>15</v>
      </c>
    </row>
    <row r="82" spans="1:2" ht="15">
      <c r="A82" s="1" t="s">
        <v>118</v>
      </c>
      <c r="B82" s="1">
        <v>10</v>
      </c>
    </row>
  </sheetData>
  <sheetProtection/>
  <mergeCells count="2">
    <mergeCell ref="D1:F1"/>
    <mergeCell ref="I1:J1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23"/>
  <sheetViews>
    <sheetView zoomScalePageLayoutView="0" workbookViewId="0" topLeftCell="A16">
      <selection activeCell="B111" sqref="B111:BL111"/>
    </sheetView>
  </sheetViews>
  <sheetFormatPr defaultColWidth="9.140625" defaultRowHeight="15"/>
  <cols>
    <col min="1" max="1" width="26.28125" style="0" bestFit="1" customWidth="1"/>
    <col min="3" max="3" width="5.7109375" style="0" bestFit="1" customWidth="1"/>
    <col min="4" max="4" width="10.421875" style="0" bestFit="1" customWidth="1"/>
  </cols>
  <sheetData>
    <row r="1" spans="2:64" ht="15.75" thickBot="1">
      <c r="B1" s="1"/>
      <c r="C1" s="68" t="s">
        <v>36</v>
      </c>
      <c r="D1" s="70" t="s">
        <v>148</v>
      </c>
      <c r="E1" s="107" t="s">
        <v>64</v>
      </c>
      <c r="F1" s="108"/>
      <c r="G1" s="109"/>
      <c r="H1" s="107" t="s">
        <v>65</v>
      </c>
      <c r="I1" s="108"/>
      <c r="J1" s="109"/>
      <c r="K1" s="107" t="s">
        <v>66</v>
      </c>
      <c r="L1" s="108"/>
      <c r="M1" s="109"/>
      <c r="N1" s="107" t="s">
        <v>67</v>
      </c>
      <c r="O1" s="108"/>
      <c r="P1" s="109"/>
      <c r="Q1" s="107" t="s">
        <v>68</v>
      </c>
      <c r="R1" s="108"/>
      <c r="S1" s="109"/>
      <c r="T1" s="107" t="s">
        <v>69</v>
      </c>
      <c r="U1" s="108"/>
      <c r="V1" s="109"/>
      <c r="W1" s="107" t="s">
        <v>70</v>
      </c>
      <c r="X1" s="108"/>
      <c r="Y1" s="109"/>
      <c r="Z1" s="107" t="s">
        <v>73</v>
      </c>
      <c r="AA1" s="108"/>
      <c r="AB1" s="109"/>
      <c r="AC1" s="107" t="s">
        <v>74</v>
      </c>
      <c r="AD1" s="108"/>
      <c r="AE1" s="109"/>
      <c r="AF1" s="107" t="s">
        <v>75</v>
      </c>
      <c r="AG1" s="108"/>
      <c r="AH1" s="109"/>
      <c r="AI1" s="107" t="s">
        <v>92</v>
      </c>
      <c r="AJ1" s="108"/>
      <c r="AK1" s="109"/>
      <c r="AL1" s="107" t="s">
        <v>93</v>
      </c>
      <c r="AM1" s="108"/>
      <c r="AN1" s="109"/>
      <c r="AO1" s="107" t="s">
        <v>94</v>
      </c>
      <c r="AP1" s="108"/>
      <c r="AQ1" s="109"/>
      <c r="AR1" s="107" t="s">
        <v>95</v>
      </c>
      <c r="AS1" s="108"/>
      <c r="AT1" s="109"/>
      <c r="AU1" s="107" t="s">
        <v>96</v>
      </c>
      <c r="AV1" s="108"/>
      <c r="AW1" s="109"/>
      <c r="AX1" s="108" t="s">
        <v>97</v>
      </c>
      <c r="AY1" s="108"/>
      <c r="AZ1" s="109"/>
      <c r="BA1" s="108" t="s">
        <v>98</v>
      </c>
      <c r="BB1" s="108"/>
      <c r="BC1" s="109"/>
      <c r="BD1" s="108" t="s">
        <v>99</v>
      </c>
      <c r="BE1" s="108"/>
      <c r="BF1" s="109"/>
      <c r="BG1" s="108" t="s">
        <v>100</v>
      </c>
      <c r="BH1" s="108"/>
      <c r="BI1" s="109"/>
      <c r="BJ1" s="108" t="s">
        <v>101</v>
      </c>
      <c r="BK1" s="108"/>
      <c r="BL1" s="109"/>
    </row>
    <row r="2" spans="2:66" ht="15.75" thickBot="1">
      <c r="B2" s="1"/>
      <c r="C2" s="1"/>
      <c r="D2" s="50">
        <f>SUM(D4:D9)</f>
        <v>0</v>
      </c>
      <c r="E2" s="71"/>
      <c r="F2" s="15">
        <f>SUM(F4:F121)+F123</f>
        <v>0</v>
      </c>
      <c r="G2" s="13"/>
      <c r="H2" s="71"/>
      <c r="I2" s="15">
        <f>SUM(I4:I121)+I123</f>
        <v>0</v>
      </c>
      <c r="J2" s="13"/>
      <c r="K2" s="71"/>
      <c r="L2" s="15">
        <f>SUM(L4:L121)+L123</f>
        <v>0</v>
      </c>
      <c r="M2" s="13"/>
      <c r="N2" s="71"/>
      <c r="O2" s="15">
        <f>SUM(O4:O121)+O123</f>
        <v>0</v>
      </c>
      <c r="P2" s="13"/>
      <c r="Q2" s="71"/>
      <c r="R2" s="15">
        <f>SUM(R4:R121)+R123</f>
        <v>0</v>
      </c>
      <c r="S2" s="13"/>
      <c r="T2" s="71"/>
      <c r="U2" s="15">
        <f>SUM(U4:U121)+U123</f>
        <v>0</v>
      </c>
      <c r="V2" s="13"/>
      <c r="W2" s="71"/>
      <c r="X2" s="15">
        <f>SUM(X4:X121)+X123</f>
        <v>0</v>
      </c>
      <c r="Y2" s="13"/>
      <c r="Z2" s="71"/>
      <c r="AA2" s="15">
        <f>SUM(AA4:AA121)+AA123</f>
        <v>0</v>
      </c>
      <c r="AB2" s="13"/>
      <c r="AC2" s="71"/>
      <c r="AD2" s="15">
        <f>SUM(AD4:AD121)+AD123</f>
        <v>0</v>
      </c>
      <c r="AE2" s="13"/>
      <c r="AF2" s="71"/>
      <c r="AG2" s="15">
        <f>SUM(AG4:AG121)+AG123</f>
        <v>0</v>
      </c>
      <c r="AH2" s="13"/>
      <c r="AI2" s="71"/>
      <c r="AJ2" s="15">
        <f>SUM(AJ4:AJ121)+AJ123</f>
        <v>0</v>
      </c>
      <c r="AK2" s="13"/>
      <c r="AL2" s="71"/>
      <c r="AM2" s="15">
        <f>SUM(AM4:AM121)+AM123</f>
        <v>0</v>
      </c>
      <c r="AN2" s="13"/>
      <c r="AO2" s="71"/>
      <c r="AP2" s="15">
        <f>SUM(AP4:AP121)+AP123</f>
        <v>0</v>
      </c>
      <c r="AQ2" s="13"/>
      <c r="AR2" s="71"/>
      <c r="AS2" s="15">
        <f>SUM(AS4:AS121)+AS123</f>
        <v>0</v>
      </c>
      <c r="AT2" s="13"/>
      <c r="AU2" s="71"/>
      <c r="AV2" s="15">
        <f>SUM(AV4:AV121)+AV123</f>
        <v>0</v>
      </c>
      <c r="AW2" s="13"/>
      <c r="AX2" s="72"/>
      <c r="AY2" s="15">
        <f>SUM(AY4:AY121)+AY123</f>
        <v>0</v>
      </c>
      <c r="AZ2" s="13"/>
      <c r="BA2" s="72"/>
      <c r="BB2" s="15">
        <f>SUM(BB4:BB121)+BB123</f>
        <v>0</v>
      </c>
      <c r="BC2" s="13"/>
      <c r="BD2" s="72"/>
      <c r="BE2" s="15">
        <f>SUM(BE4:BE121)+BE123</f>
        <v>0</v>
      </c>
      <c r="BF2" s="13"/>
      <c r="BG2" s="72"/>
      <c r="BH2" s="15">
        <f>SUM(BH4:BH121)+BH123</f>
        <v>0</v>
      </c>
      <c r="BI2" s="13"/>
      <c r="BJ2" s="72"/>
      <c r="BK2" s="15">
        <f>SUM(BK4:BK121)+BK123</f>
        <v>0</v>
      </c>
      <c r="BL2" s="13"/>
      <c r="BN2" s="74">
        <f>SUM(E2:BL2)</f>
        <v>0</v>
      </c>
    </row>
    <row r="3" spans="1:64" ht="15">
      <c r="A3" s="18" t="s">
        <v>83</v>
      </c>
      <c r="B3" s="56"/>
      <c r="C3" s="57"/>
      <c r="D3" s="57"/>
      <c r="E3" s="56"/>
      <c r="F3" s="57"/>
      <c r="G3" s="58"/>
      <c r="H3" s="56"/>
      <c r="I3" s="57"/>
      <c r="J3" s="58"/>
      <c r="K3" s="56"/>
      <c r="L3" s="57"/>
      <c r="M3" s="58"/>
      <c r="N3" s="56"/>
      <c r="O3" s="57"/>
      <c r="P3" s="58"/>
      <c r="Q3" s="56"/>
      <c r="R3" s="57"/>
      <c r="S3" s="58"/>
      <c r="T3" s="56"/>
      <c r="U3" s="57"/>
      <c r="V3" s="58"/>
      <c r="W3" s="56"/>
      <c r="X3" s="57"/>
      <c r="Y3" s="58"/>
      <c r="Z3" s="56"/>
      <c r="AA3" s="57"/>
      <c r="AB3" s="58"/>
      <c r="AC3" s="56"/>
      <c r="AD3" s="57"/>
      <c r="AE3" s="58"/>
      <c r="AF3" s="56"/>
      <c r="AG3" s="57"/>
      <c r="AH3" s="58"/>
      <c r="AI3" s="56"/>
      <c r="AJ3" s="57"/>
      <c r="AK3" s="58"/>
      <c r="AL3" s="56"/>
      <c r="AM3" s="57"/>
      <c r="AN3" s="58"/>
      <c r="AO3" s="56"/>
      <c r="AP3" s="57"/>
      <c r="AQ3" s="58"/>
      <c r="AR3" s="56"/>
      <c r="AS3" s="57"/>
      <c r="AT3" s="58"/>
      <c r="AU3" s="56"/>
      <c r="AV3" s="57"/>
      <c r="AW3" s="58"/>
      <c r="AX3" s="57"/>
      <c r="AY3" s="57"/>
      <c r="AZ3" s="58"/>
      <c r="BA3" s="57"/>
      <c r="BB3" s="57"/>
      <c r="BC3" s="58"/>
      <c r="BD3" s="57"/>
      <c r="BE3" s="57"/>
      <c r="BF3" s="58"/>
      <c r="BG3" s="57"/>
      <c r="BH3" s="57"/>
      <c r="BI3" s="58"/>
      <c r="BJ3" s="57"/>
      <c r="BK3" s="57"/>
      <c r="BL3" s="58"/>
    </row>
    <row r="4" spans="1:64" ht="15">
      <c r="A4" t="str">
        <f>Purchases!A4</f>
        <v>Charisma</v>
      </c>
      <c r="B4" s="14"/>
      <c r="C4" s="15"/>
      <c r="D4" s="15">
        <f>VLOOKUP(Purchases!D4,Attribute_Bonus,3)</f>
        <v>0</v>
      </c>
      <c r="E4" s="14"/>
      <c r="F4" s="15">
        <f>Purchases!F4*VLOOKUP($A4,Feature_Costs,2)</f>
        <v>0</v>
      </c>
      <c r="G4" s="59"/>
      <c r="H4" s="14"/>
      <c r="I4" s="15">
        <f>Purchases!I4*VLOOKUP($A4,Feature_Costs,2)</f>
        <v>0</v>
      </c>
      <c r="J4" s="59"/>
      <c r="K4" s="14"/>
      <c r="L4" s="15">
        <f>Purchases!L4*VLOOKUP($A4,Feature_Costs,2)</f>
        <v>0</v>
      </c>
      <c r="M4" s="59"/>
      <c r="N4" s="14"/>
      <c r="O4" s="15">
        <f>Purchases!O4*VLOOKUP($A4,Feature_Costs,2)</f>
        <v>0</v>
      </c>
      <c r="P4" s="59"/>
      <c r="Q4" s="14"/>
      <c r="R4" s="15">
        <f>Purchases!R4*VLOOKUP($A4,Feature_Costs,2)</f>
        <v>0</v>
      </c>
      <c r="S4" s="59"/>
      <c r="T4" s="14"/>
      <c r="U4" s="15">
        <f>Purchases!U4*VLOOKUP($A4,Feature_Costs,2)</f>
        <v>0</v>
      </c>
      <c r="V4" s="59"/>
      <c r="W4" s="14"/>
      <c r="X4" s="15">
        <f>Purchases!X4*VLOOKUP($A4,Feature_Costs,2)</f>
        <v>0</v>
      </c>
      <c r="Y4" s="59"/>
      <c r="Z4" s="14"/>
      <c r="AA4" s="15">
        <f>Purchases!AA4*VLOOKUP($A4,Feature_Costs,2)</f>
        <v>0</v>
      </c>
      <c r="AB4" s="59"/>
      <c r="AC4" s="14"/>
      <c r="AD4" s="15">
        <f>Purchases!AD4*VLOOKUP($A4,Feature_Costs,2)</f>
        <v>0</v>
      </c>
      <c r="AE4" s="59"/>
      <c r="AF4" s="14"/>
      <c r="AG4" s="15">
        <f>Purchases!AG4*VLOOKUP($A4,Feature_Costs,2)</f>
        <v>0</v>
      </c>
      <c r="AH4" s="59"/>
      <c r="AI4" s="14"/>
      <c r="AJ4" s="15">
        <f>Purchases!AJ4*VLOOKUP($A4,Feature_Costs,2)</f>
        <v>0</v>
      </c>
      <c r="AK4" s="59"/>
      <c r="AL4" s="14"/>
      <c r="AM4" s="15">
        <f>Purchases!AM4*VLOOKUP($A4,Feature_Costs,2)</f>
        <v>0</v>
      </c>
      <c r="AN4" s="59"/>
      <c r="AO4" s="14"/>
      <c r="AP4" s="15">
        <f>Purchases!AP4*VLOOKUP($A4,Feature_Costs,2)</f>
        <v>0</v>
      </c>
      <c r="AQ4" s="59"/>
      <c r="AR4" s="14"/>
      <c r="AS4" s="15">
        <f>Purchases!AS4*VLOOKUP($A4,Feature_Costs,2)</f>
        <v>0</v>
      </c>
      <c r="AT4" s="59"/>
      <c r="AU4" s="14"/>
      <c r="AV4" s="15">
        <f>Purchases!AV4*VLOOKUP($A4,Feature_Costs,2)</f>
        <v>0</v>
      </c>
      <c r="AW4" s="59"/>
      <c r="AX4" s="15"/>
      <c r="AY4" s="15">
        <f>Purchases!AY4*VLOOKUP($A4,Feature_Costs,2)</f>
        <v>0</v>
      </c>
      <c r="AZ4" s="59"/>
      <c r="BA4" s="15"/>
      <c r="BB4" s="15">
        <f>Purchases!BB4*VLOOKUP($A4,Feature_Costs,2)</f>
        <v>0</v>
      </c>
      <c r="BC4" s="59"/>
      <c r="BD4" s="15"/>
      <c r="BE4" s="15">
        <f>Purchases!BE4*VLOOKUP($A4,Feature_Costs,2)</f>
        <v>0</v>
      </c>
      <c r="BF4" s="59"/>
      <c r="BG4" s="15"/>
      <c r="BH4" s="15">
        <f>Purchases!BH4*VLOOKUP($A4,Feature_Costs,2)</f>
        <v>0</v>
      </c>
      <c r="BI4" s="59"/>
      <c r="BJ4" s="15"/>
      <c r="BK4" s="15">
        <f>Purchases!BK4*VLOOKUP($A4,Feature_Costs,2)</f>
        <v>0</v>
      </c>
      <c r="BL4" s="59"/>
    </row>
    <row r="5" spans="1:64" ht="15">
      <c r="A5" t="str">
        <f>Purchases!A5</f>
        <v>Constitution</v>
      </c>
      <c r="B5" s="14"/>
      <c r="C5" s="15"/>
      <c r="D5" s="15">
        <f>VLOOKUP(Purchases!D5,Attribute_Bonus,3)</f>
        <v>0</v>
      </c>
      <c r="E5" s="14"/>
      <c r="F5" s="15">
        <f>Purchases!F5*VLOOKUP($A5,Feature_Costs,2)</f>
        <v>0</v>
      </c>
      <c r="G5" s="59"/>
      <c r="H5" s="14"/>
      <c r="I5" s="15">
        <f>Purchases!I5*VLOOKUP($A5,Feature_Costs,2)</f>
        <v>0</v>
      </c>
      <c r="J5" s="59"/>
      <c r="K5" s="14"/>
      <c r="L5" s="15">
        <f>Purchases!L5*VLOOKUP($A5,Feature_Costs,2)</f>
        <v>0</v>
      </c>
      <c r="M5" s="59"/>
      <c r="N5" s="14"/>
      <c r="O5" s="15">
        <f>Purchases!O5*VLOOKUP($A5,Feature_Costs,2)</f>
        <v>0</v>
      </c>
      <c r="P5" s="59"/>
      <c r="Q5" s="14"/>
      <c r="R5" s="15">
        <f>Purchases!R5*VLOOKUP($A5,Feature_Costs,2)</f>
        <v>0</v>
      </c>
      <c r="S5" s="59"/>
      <c r="T5" s="14"/>
      <c r="U5" s="15">
        <f>Purchases!U5*VLOOKUP($A5,Feature_Costs,2)</f>
        <v>0</v>
      </c>
      <c r="V5" s="59"/>
      <c r="W5" s="14"/>
      <c r="X5" s="15">
        <f>Purchases!X5*VLOOKUP($A5,Feature_Costs,2)</f>
        <v>0</v>
      </c>
      <c r="Y5" s="59"/>
      <c r="Z5" s="14"/>
      <c r="AA5" s="15">
        <f>Purchases!AA5*VLOOKUP($A5,Feature_Costs,2)</f>
        <v>0</v>
      </c>
      <c r="AB5" s="59"/>
      <c r="AC5" s="14"/>
      <c r="AD5" s="15">
        <f>Purchases!AD5*VLOOKUP($A5,Feature_Costs,2)</f>
        <v>0</v>
      </c>
      <c r="AE5" s="59"/>
      <c r="AF5" s="14"/>
      <c r="AG5" s="15">
        <f>Purchases!AG5*VLOOKUP($A5,Feature_Costs,2)</f>
        <v>0</v>
      </c>
      <c r="AH5" s="59"/>
      <c r="AI5" s="14"/>
      <c r="AJ5" s="15">
        <f>Purchases!AJ5*VLOOKUP($A5,Feature_Costs,2)</f>
        <v>0</v>
      </c>
      <c r="AK5" s="59"/>
      <c r="AL5" s="14"/>
      <c r="AM5" s="15">
        <f>Purchases!AM5*VLOOKUP($A5,Feature_Costs,2)</f>
        <v>0</v>
      </c>
      <c r="AN5" s="59"/>
      <c r="AO5" s="14"/>
      <c r="AP5" s="15">
        <f>Purchases!AP5*VLOOKUP($A5,Feature_Costs,2)</f>
        <v>0</v>
      </c>
      <c r="AQ5" s="59"/>
      <c r="AR5" s="14"/>
      <c r="AS5" s="15">
        <f>Purchases!AS5*VLOOKUP($A5,Feature_Costs,2)</f>
        <v>0</v>
      </c>
      <c r="AT5" s="59"/>
      <c r="AU5" s="14"/>
      <c r="AV5" s="15">
        <f>Purchases!AV5*VLOOKUP($A5,Feature_Costs,2)</f>
        <v>0</v>
      </c>
      <c r="AW5" s="59"/>
      <c r="AX5" s="15"/>
      <c r="AY5" s="15">
        <f>Purchases!AY5*VLOOKUP($A5,Feature_Costs,2)</f>
        <v>0</v>
      </c>
      <c r="AZ5" s="59"/>
      <c r="BA5" s="15"/>
      <c r="BB5" s="15">
        <f>Purchases!BB5*VLOOKUP($A5,Feature_Costs,2)</f>
        <v>0</v>
      </c>
      <c r="BC5" s="59"/>
      <c r="BD5" s="15"/>
      <c r="BE5" s="15">
        <f>Purchases!BE5*VLOOKUP($A5,Feature_Costs,2)</f>
        <v>0</v>
      </c>
      <c r="BF5" s="59"/>
      <c r="BG5" s="15"/>
      <c r="BH5" s="15">
        <f>Purchases!BH5*VLOOKUP($A5,Feature_Costs,2)</f>
        <v>0</v>
      </c>
      <c r="BI5" s="59"/>
      <c r="BJ5" s="15"/>
      <c r="BK5" s="15">
        <f>Purchases!BK5*VLOOKUP($A5,Feature_Costs,2)</f>
        <v>0</v>
      </c>
      <c r="BL5" s="59"/>
    </row>
    <row r="6" spans="1:64" ht="15">
      <c r="A6" t="str">
        <f>Purchases!A6</f>
        <v>Dexterity</v>
      </c>
      <c r="B6" s="14"/>
      <c r="C6" s="15"/>
      <c r="D6" s="15">
        <f>VLOOKUP(Purchases!D6,Attribute_Bonus,3)</f>
        <v>0</v>
      </c>
      <c r="E6" s="14"/>
      <c r="F6" s="15">
        <f>Purchases!F6*VLOOKUP($A6,Feature_Costs,2)</f>
        <v>0</v>
      </c>
      <c r="G6" s="59"/>
      <c r="H6" s="14"/>
      <c r="I6" s="15">
        <f>Purchases!I6*VLOOKUP($A6,Feature_Costs,2)</f>
        <v>0</v>
      </c>
      <c r="J6" s="59"/>
      <c r="K6" s="14"/>
      <c r="L6" s="15">
        <f>Purchases!L6*VLOOKUP($A6,Feature_Costs,2)</f>
        <v>0</v>
      </c>
      <c r="M6" s="59"/>
      <c r="N6" s="14"/>
      <c r="O6" s="15">
        <f>Purchases!O6*VLOOKUP($A6,Feature_Costs,2)</f>
        <v>0</v>
      </c>
      <c r="P6" s="59"/>
      <c r="Q6" s="14"/>
      <c r="R6" s="15">
        <f>Purchases!R6*VLOOKUP($A6,Feature_Costs,2)</f>
        <v>0</v>
      </c>
      <c r="S6" s="59"/>
      <c r="T6" s="14"/>
      <c r="U6" s="15">
        <f>Purchases!U6*VLOOKUP($A6,Feature_Costs,2)</f>
        <v>0</v>
      </c>
      <c r="V6" s="59"/>
      <c r="W6" s="14"/>
      <c r="X6" s="15">
        <f>Purchases!X6*VLOOKUP($A6,Feature_Costs,2)</f>
        <v>0</v>
      </c>
      <c r="Y6" s="59"/>
      <c r="Z6" s="14"/>
      <c r="AA6" s="15">
        <f>Purchases!AA6*VLOOKUP($A6,Feature_Costs,2)</f>
        <v>0</v>
      </c>
      <c r="AB6" s="59"/>
      <c r="AC6" s="14"/>
      <c r="AD6" s="15">
        <f>Purchases!AD6*VLOOKUP($A6,Feature_Costs,2)</f>
        <v>0</v>
      </c>
      <c r="AE6" s="59"/>
      <c r="AF6" s="14"/>
      <c r="AG6" s="15">
        <f>Purchases!AG6*VLOOKUP($A6,Feature_Costs,2)</f>
        <v>0</v>
      </c>
      <c r="AH6" s="59"/>
      <c r="AI6" s="14"/>
      <c r="AJ6" s="15">
        <f>Purchases!AJ6*VLOOKUP($A6,Feature_Costs,2)</f>
        <v>0</v>
      </c>
      <c r="AK6" s="59"/>
      <c r="AL6" s="14"/>
      <c r="AM6" s="15">
        <f>Purchases!AM6*VLOOKUP($A6,Feature_Costs,2)</f>
        <v>0</v>
      </c>
      <c r="AN6" s="59"/>
      <c r="AO6" s="14"/>
      <c r="AP6" s="15">
        <f>Purchases!AP6*VLOOKUP($A6,Feature_Costs,2)</f>
        <v>0</v>
      </c>
      <c r="AQ6" s="59"/>
      <c r="AR6" s="14"/>
      <c r="AS6" s="15">
        <f>Purchases!AS6*VLOOKUP($A6,Feature_Costs,2)</f>
        <v>0</v>
      </c>
      <c r="AT6" s="59"/>
      <c r="AU6" s="14"/>
      <c r="AV6" s="15">
        <f>Purchases!AV6*VLOOKUP($A6,Feature_Costs,2)</f>
        <v>0</v>
      </c>
      <c r="AW6" s="59"/>
      <c r="AX6" s="15"/>
      <c r="AY6" s="15">
        <f>Purchases!AY6*VLOOKUP($A6,Feature_Costs,2)</f>
        <v>0</v>
      </c>
      <c r="AZ6" s="59"/>
      <c r="BA6" s="15"/>
      <c r="BB6" s="15">
        <f>Purchases!BB6*VLOOKUP($A6,Feature_Costs,2)</f>
        <v>0</v>
      </c>
      <c r="BC6" s="59"/>
      <c r="BD6" s="15"/>
      <c r="BE6" s="15">
        <f>Purchases!BE6*VLOOKUP($A6,Feature_Costs,2)</f>
        <v>0</v>
      </c>
      <c r="BF6" s="59"/>
      <c r="BG6" s="15"/>
      <c r="BH6" s="15">
        <f>Purchases!BH6*VLOOKUP($A6,Feature_Costs,2)</f>
        <v>0</v>
      </c>
      <c r="BI6" s="59"/>
      <c r="BJ6" s="15"/>
      <c r="BK6" s="15">
        <f>Purchases!BK6*VLOOKUP($A6,Feature_Costs,2)</f>
        <v>0</v>
      </c>
      <c r="BL6" s="59"/>
    </row>
    <row r="7" spans="1:64" ht="15">
      <c r="A7" t="str">
        <f>Purchases!A7</f>
        <v>Intelligence</v>
      </c>
      <c r="B7" s="14"/>
      <c r="C7" s="15"/>
      <c r="D7" s="15">
        <f>VLOOKUP(Purchases!D7,Attribute_Bonus,3)</f>
        <v>0</v>
      </c>
      <c r="E7" s="14"/>
      <c r="F7" s="15">
        <f>Purchases!F7*VLOOKUP($A7,Feature_Costs,2)</f>
        <v>0</v>
      </c>
      <c r="G7" s="59"/>
      <c r="H7" s="14"/>
      <c r="I7" s="15">
        <f>Purchases!I7*VLOOKUP($A7,Feature_Costs,2)</f>
        <v>0</v>
      </c>
      <c r="J7" s="59"/>
      <c r="K7" s="14"/>
      <c r="L7" s="15">
        <f>Purchases!L7*VLOOKUP($A7,Feature_Costs,2)</f>
        <v>0</v>
      </c>
      <c r="M7" s="59"/>
      <c r="N7" s="14"/>
      <c r="O7" s="15">
        <f>Purchases!O7*VLOOKUP($A7,Feature_Costs,2)</f>
        <v>0</v>
      </c>
      <c r="P7" s="59"/>
      <c r="Q7" s="14"/>
      <c r="R7" s="15">
        <f>Purchases!R7*VLOOKUP($A7,Feature_Costs,2)</f>
        <v>0</v>
      </c>
      <c r="S7" s="59"/>
      <c r="T7" s="14"/>
      <c r="U7" s="15">
        <f>Purchases!U7*VLOOKUP($A7,Feature_Costs,2)</f>
        <v>0</v>
      </c>
      <c r="V7" s="59"/>
      <c r="W7" s="14"/>
      <c r="X7" s="15">
        <f>Purchases!X7*VLOOKUP($A7,Feature_Costs,2)</f>
        <v>0</v>
      </c>
      <c r="Y7" s="59"/>
      <c r="Z7" s="14"/>
      <c r="AA7" s="15">
        <f>Purchases!AA7*VLOOKUP($A7,Feature_Costs,2)</f>
        <v>0</v>
      </c>
      <c r="AB7" s="59"/>
      <c r="AC7" s="14"/>
      <c r="AD7" s="15">
        <f>Purchases!AD7*VLOOKUP($A7,Feature_Costs,2)</f>
        <v>0</v>
      </c>
      <c r="AE7" s="59"/>
      <c r="AF7" s="14"/>
      <c r="AG7" s="15">
        <f>Purchases!AG7*VLOOKUP($A7,Feature_Costs,2)</f>
        <v>0</v>
      </c>
      <c r="AH7" s="59"/>
      <c r="AI7" s="14"/>
      <c r="AJ7" s="15">
        <f>Purchases!AJ7*VLOOKUP($A7,Feature_Costs,2)</f>
        <v>0</v>
      </c>
      <c r="AK7" s="59"/>
      <c r="AL7" s="14"/>
      <c r="AM7" s="15">
        <f>Purchases!AM7*VLOOKUP($A7,Feature_Costs,2)</f>
        <v>0</v>
      </c>
      <c r="AN7" s="59"/>
      <c r="AO7" s="14"/>
      <c r="AP7" s="15">
        <f>Purchases!AP7*VLOOKUP($A7,Feature_Costs,2)</f>
        <v>0</v>
      </c>
      <c r="AQ7" s="59"/>
      <c r="AR7" s="14"/>
      <c r="AS7" s="15">
        <f>Purchases!AS7*VLOOKUP($A7,Feature_Costs,2)</f>
        <v>0</v>
      </c>
      <c r="AT7" s="59"/>
      <c r="AU7" s="14"/>
      <c r="AV7" s="15">
        <f>Purchases!AV7*VLOOKUP($A7,Feature_Costs,2)</f>
        <v>0</v>
      </c>
      <c r="AW7" s="59"/>
      <c r="AX7" s="15"/>
      <c r="AY7" s="15">
        <f>Purchases!AY7*VLOOKUP($A7,Feature_Costs,2)</f>
        <v>0</v>
      </c>
      <c r="AZ7" s="59"/>
      <c r="BA7" s="15"/>
      <c r="BB7" s="15">
        <f>Purchases!BB7*VLOOKUP($A7,Feature_Costs,2)</f>
        <v>0</v>
      </c>
      <c r="BC7" s="59"/>
      <c r="BD7" s="15"/>
      <c r="BE7" s="15">
        <f>Purchases!BE7*VLOOKUP($A7,Feature_Costs,2)</f>
        <v>0</v>
      </c>
      <c r="BF7" s="59"/>
      <c r="BG7" s="15"/>
      <c r="BH7" s="15">
        <f>Purchases!BH7*VLOOKUP($A7,Feature_Costs,2)</f>
        <v>0</v>
      </c>
      <c r="BI7" s="59"/>
      <c r="BJ7" s="15"/>
      <c r="BK7" s="15">
        <f>Purchases!BK7*VLOOKUP($A7,Feature_Costs,2)</f>
        <v>0</v>
      </c>
      <c r="BL7" s="59"/>
    </row>
    <row r="8" spans="1:64" ht="15">
      <c r="A8" t="str">
        <f>Purchases!A8</f>
        <v>Strength</v>
      </c>
      <c r="B8" s="14"/>
      <c r="C8" s="15"/>
      <c r="D8" s="15">
        <f>VLOOKUP(Purchases!D8,Attribute_Bonus,3)</f>
        <v>0</v>
      </c>
      <c r="E8" s="14"/>
      <c r="F8" s="15">
        <f>Purchases!F8*VLOOKUP($A8,Feature_Costs,2)</f>
        <v>0</v>
      </c>
      <c r="G8" s="59"/>
      <c r="H8" s="14"/>
      <c r="I8" s="15">
        <f>Purchases!I8*VLOOKUP($A8,Feature_Costs,2)</f>
        <v>0</v>
      </c>
      <c r="J8" s="59"/>
      <c r="K8" s="14"/>
      <c r="L8" s="15">
        <f>Purchases!L8*VLOOKUP($A8,Feature_Costs,2)</f>
        <v>0</v>
      </c>
      <c r="M8" s="59"/>
      <c r="N8" s="14"/>
      <c r="O8" s="15">
        <f>Purchases!O8*VLOOKUP($A8,Feature_Costs,2)</f>
        <v>0</v>
      </c>
      <c r="P8" s="59"/>
      <c r="Q8" s="14"/>
      <c r="R8" s="15">
        <f>Purchases!R8*VLOOKUP($A8,Feature_Costs,2)</f>
        <v>0</v>
      </c>
      <c r="S8" s="59"/>
      <c r="T8" s="14"/>
      <c r="U8" s="15">
        <f>Purchases!U8*VLOOKUP($A8,Feature_Costs,2)</f>
        <v>0</v>
      </c>
      <c r="V8" s="59"/>
      <c r="W8" s="14"/>
      <c r="X8" s="15">
        <f>Purchases!X8*VLOOKUP($A8,Feature_Costs,2)</f>
        <v>0</v>
      </c>
      <c r="Y8" s="59"/>
      <c r="Z8" s="14"/>
      <c r="AA8" s="15">
        <f>Purchases!AA8*VLOOKUP($A8,Feature_Costs,2)</f>
        <v>0</v>
      </c>
      <c r="AB8" s="59"/>
      <c r="AC8" s="14"/>
      <c r="AD8" s="15">
        <f>Purchases!AD8*VLOOKUP($A8,Feature_Costs,2)</f>
        <v>0</v>
      </c>
      <c r="AE8" s="59"/>
      <c r="AF8" s="14"/>
      <c r="AG8" s="15">
        <f>Purchases!AG8*VLOOKUP($A8,Feature_Costs,2)</f>
        <v>0</v>
      </c>
      <c r="AH8" s="59"/>
      <c r="AI8" s="14"/>
      <c r="AJ8" s="15">
        <f>Purchases!AJ8*VLOOKUP($A8,Feature_Costs,2)</f>
        <v>0</v>
      </c>
      <c r="AK8" s="59"/>
      <c r="AL8" s="14"/>
      <c r="AM8" s="15">
        <f>Purchases!AM8*VLOOKUP($A8,Feature_Costs,2)</f>
        <v>0</v>
      </c>
      <c r="AN8" s="59"/>
      <c r="AO8" s="14"/>
      <c r="AP8" s="15">
        <f>Purchases!AP8*VLOOKUP($A8,Feature_Costs,2)</f>
        <v>0</v>
      </c>
      <c r="AQ8" s="59"/>
      <c r="AR8" s="14"/>
      <c r="AS8" s="15">
        <f>Purchases!AS8*VLOOKUP($A8,Feature_Costs,2)</f>
        <v>0</v>
      </c>
      <c r="AT8" s="59"/>
      <c r="AU8" s="14"/>
      <c r="AV8" s="15">
        <f>Purchases!AV8*VLOOKUP($A8,Feature_Costs,2)</f>
        <v>0</v>
      </c>
      <c r="AW8" s="59"/>
      <c r="AX8" s="15"/>
      <c r="AY8" s="15">
        <f>Purchases!AY8*VLOOKUP($A8,Feature_Costs,2)</f>
        <v>0</v>
      </c>
      <c r="AZ8" s="59"/>
      <c r="BA8" s="15"/>
      <c r="BB8" s="15">
        <f>Purchases!BB8*VLOOKUP($A8,Feature_Costs,2)</f>
        <v>0</v>
      </c>
      <c r="BC8" s="59"/>
      <c r="BD8" s="15"/>
      <c r="BE8" s="15">
        <f>Purchases!BE8*VLOOKUP($A8,Feature_Costs,2)</f>
        <v>0</v>
      </c>
      <c r="BF8" s="59"/>
      <c r="BG8" s="15"/>
      <c r="BH8" s="15">
        <f>Purchases!BH8*VLOOKUP($A8,Feature_Costs,2)</f>
        <v>0</v>
      </c>
      <c r="BI8" s="59"/>
      <c r="BJ8" s="15"/>
      <c r="BK8" s="15">
        <f>Purchases!BK8*VLOOKUP($A8,Feature_Costs,2)</f>
        <v>0</v>
      </c>
      <c r="BL8" s="59"/>
    </row>
    <row r="9" spans="1:64" ht="15">
      <c r="A9" t="str">
        <f>Purchases!A9</f>
        <v>Wisdom</v>
      </c>
      <c r="B9" s="14"/>
      <c r="C9" s="15"/>
      <c r="D9" s="15">
        <f>VLOOKUP(Purchases!D9,Attribute_Bonus,3)</f>
        <v>0</v>
      </c>
      <c r="E9" s="14"/>
      <c r="F9" s="15">
        <f>Purchases!F9*VLOOKUP($A9,Feature_Costs,2)</f>
        <v>0</v>
      </c>
      <c r="G9" s="59"/>
      <c r="H9" s="14"/>
      <c r="I9" s="15">
        <f>Purchases!I9*VLOOKUP($A9,Feature_Costs,2)</f>
        <v>0</v>
      </c>
      <c r="J9" s="59"/>
      <c r="K9" s="14"/>
      <c r="L9" s="15">
        <f>Purchases!L9*VLOOKUP($A9,Feature_Costs,2)</f>
        <v>0</v>
      </c>
      <c r="M9" s="59"/>
      <c r="N9" s="14"/>
      <c r="O9" s="15">
        <f>Purchases!O9*VLOOKUP($A9,Feature_Costs,2)</f>
        <v>0</v>
      </c>
      <c r="P9" s="59"/>
      <c r="Q9" s="14"/>
      <c r="R9" s="15">
        <f>Purchases!R9*VLOOKUP($A9,Feature_Costs,2)</f>
        <v>0</v>
      </c>
      <c r="S9" s="59"/>
      <c r="T9" s="14"/>
      <c r="U9" s="15">
        <f>Purchases!U9*VLOOKUP($A9,Feature_Costs,2)</f>
        <v>0</v>
      </c>
      <c r="V9" s="59"/>
      <c r="W9" s="14"/>
      <c r="X9" s="15">
        <f>Purchases!X9*VLOOKUP($A9,Feature_Costs,2)</f>
        <v>0</v>
      </c>
      <c r="Y9" s="59"/>
      <c r="Z9" s="14"/>
      <c r="AA9" s="15">
        <f>Purchases!AA9*VLOOKUP($A9,Feature_Costs,2)</f>
        <v>0</v>
      </c>
      <c r="AB9" s="59"/>
      <c r="AC9" s="14"/>
      <c r="AD9" s="15">
        <f>Purchases!AD9*VLOOKUP($A9,Feature_Costs,2)</f>
        <v>0</v>
      </c>
      <c r="AE9" s="59"/>
      <c r="AF9" s="14"/>
      <c r="AG9" s="15">
        <f>Purchases!AG9*VLOOKUP($A9,Feature_Costs,2)</f>
        <v>0</v>
      </c>
      <c r="AH9" s="59"/>
      <c r="AI9" s="14"/>
      <c r="AJ9" s="15">
        <f>Purchases!AJ9*VLOOKUP($A9,Feature_Costs,2)</f>
        <v>0</v>
      </c>
      <c r="AK9" s="59"/>
      <c r="AL9" s="14"/>
      <c r="AM9" s="15">
        <f>Purchases!AM9*VLOOKUP($A9,Feature_Costs,2)</f>
        <v>0</v>
      </c>
      <c r="AN9" s="59"/>
      <c r="AO9" s="14"/>
      <c r="AP9" s="15">
        <f>Purchases!AP9*VLOOKUP($A9,Feature_Costs,2)</f>
        <v>0</v>
      </c>
      <c r="AQ9" s="59"/>
      <c r="AR9" s="14"/>
      <c r="AS9" s="15">
        <f>Purchases!AS9*VLOOKUP($A9,Feature_Costs,2)</f>
        <v>0</v>
      </c>
      <c r="AT9" s="59"/>
      <c r="AU9" s="14"/>
      <c r="AV9" s="15">
        <f>Purchases!AV9*VLOOKUP($A9,Feature_Costs,2)</f>
        <v>0</v>
      </c>
      <c r="AW9" s="59"/>
      <c r="AX9" s="15"/>
      <c r="AY9" s="15">
        <f>Purchases!AY9*VLOOKUP($A9,Feature_Costs,2)</f>
        <v>0</v>
      </c>
      <c r="AZ9" s="59"/>
      <c r="BA9" s="15"/>
      <c r="BB9" s="15">
        <f>Purchases!BB9*VLOOKUP($A9,Feature_Costs,2)</f>
        <v>0</v>
      </c>
      <c r="BC9" s="59"/>
      <c r="BD9" s="15"/>
      <c r="BE9" s="15">
        <f>Purchases!BE9*VLOOKUP($A9,Feature_Costs,2)</f>
        <v>0</v>
      </c>
      <c r="BF9" s="59"/>
      <c r="BG9" s="15"/>
      <c r="BH9" s="15">
        <f>Purchases!BH9*VLOOKUP($A9,Feature_Costs,2)</f>
        <v>0</v>
      </c>
      <c r="BI9" s="59"/>
      <c r="BJ9" s="15"/>
      <c r="BK9" s="15">
        <f>Purchases!BK9*VLOOKUP($A9,Feature_Costs,2)</f>
        <v>0</v>
      </c>
      <c r="BL9" s="59"/>
    </row>
    <row r="10" spans="1:64" ht="15">
      <c r="A10" s="18" t="s">
        <v>86</v>
      </c>
      <c r="B10" s="19"/>
      <c r="C10" s="20"/>
      <c r="D10" s="20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20"/>
      <c r="Y10" s="21"/>
      <c r="Z10" s="19"/>
      <c r="AA10" s="20"/>
      <c r="AB10" s="21"/>
      <c r="AC10" s="19"/>
      <c r="AD10" s="20"/>
      <c r="AE10" s="21"/>
      <c r="AF10" s="19"/>
      <c r="AG10" s="20"/>
      <c r="AH10" s="21"/>
      <c r="AI10" s="19"/>
      <c r="AJ10" s="20"/>
      <c r="AK10" s="21"/>
      <c r="AL10" s="19"/>
      <c r="AM10" s="20"/>
      <c r="AN10" s="21"/>
      <c r="AO10" s="19"/>
      <c r="AP10" s="20"/>
      <c r="AQ10" s="21"/>
      <c r="AR10" s="19"/>
      <c r="AS10" s="20"/>
      <c r="AT10" s="21"/>
      <c r="AU10" s="19"/>
      <c r="AV10" s="20"/>
      <c r="AW10" s="21"/>
      <c r="AX10" s="20"/>
      <c r="AY10" s="20"/>
      <c r="AZ10" s="21"/>
      <c r="BA10" s="20"/>
      <c r="BB10" s="20"/>
      <c r="BC10" s="21"/>
      <c r="BD10" s="20"/>
      <c r="BE10" s="20"/>
      <c r="BF10" s="21"/>
      <c r="BG10" s="20"/>
      <c r="BH10" s="20"/>
      <c r="BI10" s="21"/>
      <c r="BJ10" s="20"/>
      <c r="BK10" s="20"/>
      <c r="BL10" s="21"/>
    </row>
    <row r="11" spans="1:64" ht="15">
      <c r="A11" t="str">
        <f>Purchases!A11</f>
        <v>BAB, Primary</v>
      </c>
      <c r="B11" s="14"/>
      <c r="C11" s="15"/>
      <c r="D11" s="15"/>
      <c r="E11" s="14"/>
      <c r="F11" s="15">
        <f>Purchases!F11*VLOOKUP($A11,Feature_Costs,2)</f>
        <v>0</v>
      </c>
      <c r="G11" s="59"/>
      <c r="H11" s="14"/>
      <c r="I11" s="15">
        <f>Purchases!I11*VLOOKUP($A11,Feature_Costs,2)</f>
        <v>0</v>
      </c>
      <c r="J11" s="59"/>
      <c r="K11" s="14"/>
      <c r="L11" s="15">
        <f>Purchases!L11*VLOOKUP($A11,Feature_Costs,2)</f>
        <v>0</v>
      </c>
      <c r="M11" s="59"/>
      <c r="N11" s="14"/>
      <c r="O11" s="15">
        <f>Purchases!O11*VLOOKUP($A11,Feature_Costs,2)</f>
        <v>0</v>
      </c>
      <c r="P11" s="59"/>
      <c r="Q11" s="14"/>
      <c r="R11" s="15">
        <f>Purchases!R11*VLOOKUP($A11,Feature_Costs,2)</f>
        <v>0</v>
      </c>
      <c r="S11" s="59"/>
      <c r="T11" s="14"/>
      <c r="U11" s="15">
        <f>Purchases!U11*VLOOKUP($A11,Feature_Costs,2)</f>
        <v>0</v>
      </c>
      <c r="V11" s="59"/>
      <c r="W11" s="14"/>
      <c r="X11" s="15">
        <f>Purchases!X11*VLOOKUP($A11,Feature_Costs,2)</f>
        <v>0</v>
      </c>
      <c r="Y11" s="59"/>
      <c r="Z11" s="14"/>
      <c r="AA11" s="15">
        <f>Purchases!AA11*VLOOKUP($A11,Feature_Costs,2)</f>
        <v>0</v>
      </c>
      <c r="AB11" s="59"/>
      <c r="AC11" s="14"/>
      <c r="AD11" s="15">
        <f>Purchases!AD11*VLOOKUP($A11,Feature_Costs,2)</f>
        <v>0</v>
      </c>
      <c r="AE11" s="59"/>
      <c r="AF11" s="14"/>
      <c r="AG11" s="15">
        <f>Purchases!AG11*VLOOKUP($A11,Feature_Costs,2)</f>
        <v>0</v>
      </c>
      <c r="AH11" s="59"/>
      <c r="AI11" s="14"/>
      <c r="AJ11" s="15">
        <f>Purchases!AJ11*VLOOKUP($A11,Feature_Costs,2)</f>
        <v>0</v>
      </c>
      <c r="AK11" s="59"/>
      <c r="AL11" s="14"/>
      <c r="AM11" s="15">
        <f>Purchases!AM11*VLOOKUP($A11,Feature_Costs,2)</f>
        <v>0</v>
      </c>
      <c r="AN11" s="59"/>
      <c r="AO11" s="14"/>
      <c r="AP11" s="15">
        <f>Purchases!AP11*VLOOKUP($A11,Feature_Costs,2)</f>
        <v>0</v>
      </c>
      <c r="AQ11" s="59"/>
      <c r="AR11" s="14"/>
      <c r="AS11" s="15">
        <f>Purchases!AS11*VLOOKUP($A11,Feature_Costs,2)</f>
        <v>0</v>
      </c>
      <c r="AT11" s="59"/>
      <c r="AU11" s="14"/>
      <c r="AV11" s="15">
        <f>Purchases!AV11*VLOOKUP($A11,Feature_Costs,2)</f>
        <v>0</v>
      </c>
      <c r="AW11" s="59"/>
      <c r="AX11" s="15"/>
      <c r="AY11" s="15">
        <f>Purchases!AY11*VLOOKUP($A11,Feature_Costs,2)</f>
        <v>0</v>
      </c>
      <c r="AZ11" s="59"/>
      <c r="BA11" s="15"/>
      <c r="BB11" s="15">
        <f>Purchases!BB11*VLOOKUP($A11,Feature_Costs,2)</f>
        <v>0</v>
      </c>
      <c r="BC11" s="59"/>
      <c r="BD11" s="15"/>
      <c r="BE11" s="15">
        <f>Purchases!BE11*VLOOKUP($A11,Feature_Costs,2)</f>
        <v>0</v>
      </c>
      <c r="BF11" s="59"/>
      <c r="BG11" s="15"/>
      <c r="BH11" s="15">
        <f>Purchases!BH11*VLOOKUP($A11,Feature_Costs,2)</f>
        <v>0</v>
      </c>
      <c r="BI11" s="59"/>
      <c r="BJ11" s="15"/>
      <c r="BK11" s="15">
        <f>Purchases!BK11*VLOOKUP($A11,Feature_Costs,2)</f>
        <v>0</v>
      </c>
      <c r="BL11" s="59"/>
    </row>
    <row r="12" spans="1:64" ht="15">
      <c r="A12" t="str">
        <f>Purchases!A12</f>
        <v>BAB, Secondary</v>
      </c>
      <c r="B12" s="14"/>
      <c r="C12" s="15"/>
      <c r="D12" s="15"/>
      <c r="E12" s="14"/>
      <c r="F12" s="15">
        <f>Purchases!F12*VLOOKUP($A12,Feature_Costs,2)</f>
        <v>0</v>
      </c>
      <c r="G12" s="59"/>
      <c r="H12" s="14"/>
      <c r="I12" s="15">
        <f>Purchases!I12*VLOOKUP($A12,Feature_Costs,2)</f>
        <v>0</v>
      </c>
      <c r="J12" s="59"/>
      <c r="K12" s="14"/>
      <c r="L12" s="15">
        <f>Purchases!L12*VLOOKUP($A12,Feature_Costs,2)</f>
        <v>0</v>
      </c>
      <c r="M12" s="59"/>
      <c r="N12" s="14"/>
      <c r="O12" s="15">
        <f>Purchases!O12*VLOOKUP($A12,Feature_Costs,2)</f>
        <v>0</v>
      </c>
      <c r="P12" s="59"/>
      <c r="Q12" s="14"/>
      <c r="R12" s="15">
        <f>Purchases!R12*VLOOKUP($A12,Feature_Costs,2)</f>
        <v>0</v>
      </c>
      <c r="S12" s="59"/>
      <c r="T12" s="14"/>
      <c r="U12" s="15">
        <f>Purchases!U12*VLOOKUP($A12,Feature_Costs,2)</f>
        <v>0</v>
      </c>
      <c r="V12" s="59"/>
      <c r="W12" s="14"/>
      <c r="X12" s="15">
        <f>Purchases!X12*VLOOKUP($A12,Feature_Costs,2)</f>
        <v>0</v>
      </c>
      <c r="Y12" s="59"/>
      <c r="Z12" s="14"/>
      <c r="AA12" s="15">
        <f>Purchases!AA12*VLOOKUP($A12,Feature_Costs,2)</f>
        <v>0</v>
      </c>
      <c r="AB12" s="59"/>
      <c r="AC12" s="14"/>
      <c r="AD12" s="15">
        <f>Purchases!AD12*VLOOKUP($A12,Feature_Costs,2)</f>
        <v>0</v>
      </c>
      <c r="AE12" s="59"/>
      <c r="AF12" s="14"/>
      <c r="AG12" s="15">
        <f>Purchases!AG12*VLOOKUP($A12,Feature_Costs,2)</f>
        <v>0</v>
      </c>
      <c r="AH12" s="59"/>
      <c r="AI12" s="14"/>
      <c r="AJ12" s="15">
        <f>Purchases!AJ12*VLOOKUP($A12,Feature_Costs,2)</f>
        <v>0</v>
      </c>
      <c r="AK12" s="59"/>
      <c r="AL12" s="14"/>
      <c r="AM12" s="15">
        <f>Purchases!AM12*VLOOKUP($A12,Feature_Costs,2)</f>
        <v>0</v>
      </c>
      <c r="AN12" s="59"/>
      <c r="AO12" s="14"/>
      <c r="AP12" s="15">
        <f>Purchases!AP12*VLOOKUP($A12,Feature_Costs,2)</f>
        <v>0</v>
      </c>
      <c r="AQ12" s="59"/>
      <c r="AR12" s="14"/>
      <c r="AS12" s="15">
        <f>Purchases!AS12*VLOOKUP($A12,Feature_Costs,2)</f>
        <v>0</v>
      </c>
      <c r="AT12" s="59"/>
      <c r="AU12" s="14"/>
      <c r="AV12" s="15">
        <f>Purchases!AV12*VLOOKUP($A12,Feature_Costs,2)</f>
        <v>0</v>
      </c>
      <c r="AW12" s="59"/>
      <c r="AX12" s="15"/>
      <c r="AY12" s="15">
        <f>Purchases!AY12*VLOOKUP($A12,Feature_Costs,2)</f>
        <v>0</v>
      </c>
      <c r="AZ12" s="59"/>
      <c r="BA12" s="15"/>
      <c r="BB12" s="15">
        <f>Purchases!BB12*VLOOKUP($A12,Feature_Costs,2)</f>
        <v>0</v>
      </c>
      <c r="BC12" s="59"/>
      <c r="BD12" s="15"/>
      <c r="BE12" s="15">
        <f>Purchases!BE12*VLOOKUP($A12,Feature_Costs,2)</f>
        <v>0</v>
      </c>
      <c r="BF12" s="59"/>
      <c r="BG12" s="15"/>
      <c r="BH12" s="15">
        <f>Purchases!BH12*VLOOKUP($A12,Feature_Costs,2)</f>
        <v>0</v>
      </c>
      <c r="BI12" s="59"/>
      <c r="BJ12" s="15"/>
      <c r="BK12" s="15">
        <f>Purchases!BK12*VLOOKUP($A12,Feature_Costs,2)</f>
        <v>0</v>
      </c>
      <c r="BL12" s="59"/>
    </row>
    <row r="13" spans="1:64" ht="15">
      <c r="A13" t="str">
        <f>Purchases!A13</f>
        <v>BAB, Tertiary</v>
      </c>
      <c r="B13" s="14"/>
      <c r="C13" s="15"/>
      <c r="D13" s="15"/>
      <c r="E13" s="14"/>
      <c r="F13" s="15">
        <f>Purchases!F13*VLOOKUP($A13,Feature_Costs,2)</f>
        <v>0</v>
      </c>
      <c r="G13" s="59"/>
      <c r="H13" s="14"/>
      <c r="I13" s="15">
        <f>Purchases!I13*VLOOKUP($A13,Feature_Costs,2)</f>
        <v>0</v>
      </c>
      <c r="J13" s="59"/>
      <c r="K13" s="14"/>
      <c r="L13" s="15">
        <f>Purchases!L13*VLOOKUP($A13,Feature_Costs,2)</f>
        <v>0</v>
      </c>
      <c r="M13" s="59"/>
      <c r="N13" s="14"/>
      <c r="O13" s="15">
        <f>Purchases!O13*VLOOKUP($A13,Feature_Costs,2)</f>
        <v>0</v>
      </c>
      <c r="P13" s="59"/>
      <c r="Q13" s="14"/>
      <c r="R13" s="15">
        <f>Purchases!R13*VLOOKUP($A13,Feature_Costs,2)</f>
        <v>0</v>
      </c>
      <c r="S13" s="59"/>
      <c r="T13" s="14"/>
      <c r="U13" s="15">
        <f>Purchases!U13*VLOOKUP($A13,Feature_Costs,2)</f>
        <v>0</v>
      </c>
      <c r="V13" s="59"/>
      <c r="W13" s="14"/>
      <c r="X13" s="15">
        <f>Purchases!X13*VLOOKUP($A13,Feature_Costs,2)</f>
        <v>0</v>
      </c>
      <c r="Y13" s="59"/>
      <c r="Z13" s="14"/>
      <c r="AA13" s="15">
        <f>Purchases!AA13*VLOOKUP($A13,Feature_Costs,2)</f>
        <v>0</v>
      </c>
      <c r="AB13" s="59"/>
      <c r="AC13" s="14"/>
      <c r="AD13" s="15">
        <f>Purchases!AD13*VLOOKUP($A13,Feature_Costs,2)</f>
        <v>0</v>
      </c>
      <c r="AE13" s="59"/>
      <c r="AF13" s="14"/>
      <c r="AG13" s="15">
        <f>Purchases!AG13*VLOOKUP($A13,Feature_Costs,2)</f>
        <v>0</v>
      </c>
      <c r="AH13" s="59"/>
      <c r="AI13" s="14"/>
      <c r="AJ13" s="15">
        <f>Purchases!AJ13*VLOOKUP($A13,Feature_Costs,2)</f>
        <v>0</v>
      </c>
      <c r="AK13" s="59"/>
      <c r="AL13" s="14"/>
      <c r="AM13" s="15">
        <f>Purchases!AM13*VLOOKUP($A13,Feature_Costs,2)</f>
        <v>0</v>
      </c>
      <c r="AN13" s="59"/>
      <c r="AO13" s="14"/>
      <c r="AP13" s="15">
        <f>Purchases!AP13*VLOOKUP($A13,Feature_Costs,2)</f>
        <v>0</v>
      </c>
      <c r="AQ13" s="59"/>
      <c r="AR13" s="14"/>
      <c r="AS13" s="15">
        <f>Purchases!AS13*VLOOKUP($A13,Feature_Costs,2)</f>
        <v>0</v>
      </c>
      <c r="AT13" s="59"/>
      <c r="AU13" s="14"/>
      <c r="AV13" s="15">
        <f>Purchases!AV13*VLOOKUP($A13,Feature_Costs,2)</f>
        <v>0</v>
      </c>
      <c r="AW13" s="59"/>
      <c r="AX13" s="15"/>
      <c r="AY13" s="15">
        <f>Purchases!AY13*VLOOKUP($A13,Feature_Costs,2)</f>
        <v>0</v>
      </c>
      <c r="AZ13" s="59"/>
      <c r="BA13" s="15"/>
      <c r="BB13" s="15">
        <f>Purchases!BB13*VLOOKUP($A13,Feature_Costs,2)</f>
        <v>0</v>
      </c>
      <c r="BC13" s="59"/>
      <c r="BD13" s="15"/>
      <c r="BE13" s="15">
        <f>Purchases!BE13*VLOOKUP($A13,Feature_Costs,2)</f>
        <v>0</v>
      </c>
      <c r="BF13" s="59"/>
      <c r="BG13" s="15"/>
      <c r="BH13" s="15">
        <f>Purchases!BH13*VLOOKUP($A13,Feature_Costs,2)</f>
        <v>0</v>
      </c>
      <c r="BI13" s="59"/>
      <c r="BJ13" s="15"/>
      <c r="BK13" s="15">
        <f>Purchases!BK13*VLOOKUP($A13,Feature_Costs,2)</f>
        <v>0</v>
      </c>
      <c r="BL13" s="59"/>
    </row>
    <row r="14" spans="1:64" ht="15">
      <c r="A14" t="str">
        <f>Purchases!A14</f>
        <v>Hit Point</v>
      </c>
      <c r="B14" s="14"/>
      <c r="C14" s="15"/>
      <c r="D14" s="15"/>
      <c r="E14" s="14"/>
      <c r="F14" s="15">
        <f>Purchases!F14*VLOOKUP($A14,Feature_Costs,2)</f>
        <v>0</v>
      </c>
      <c r="G14" s="59"/>
      <c r="H14" s="14"/>
      <c r="I14" s="15">
        <f>Purchases!I14*VLOOKUP($A14,Feature_Costs,2)</f>
        <v>0</v>
      </c>
      <c r="J14" s="59"/>
      <c r="K14" s="14"/>
      <c r="L14" s="15">
        <f>Purchases!L14*VLOOKUP($A14,Feature_Costs,2)</f>
        <v>0</v>
      </c>
      <c r="M14" s="59"/>
      <c r="N14" s="14"/>
      <c r="O14" s="15">
        <f>Purchases!O14*VLOOKUP($A14,Feature_Costs,2)</f>
        <v>0</v>
      </c>
      <c r="P14" s="59"/>
      <c r="Q14" s="14"/>
      <c r="R14" s="15">
        <f>Purchases!R14*VLOOKUP($A14,Feature_Costs,2)</f>
        <v>0</v>
      </c>
      <c r="S14" s="59"/>
      <c r="T14" s="14"/>
      <c r="U14" s="15">
        <f>Purchases!U14*VLOOKUP($A14,Feature_Costs,2)</f>
        <v>0</v>
      </c>
      <c r="V14" s="59"/>
      <c r="W14" s="14"/>
      <c r="X14" s="15">
        <f>Purchases!X14*VLOOKUP($A14,Feature_Costs,2)</f>
        <v>0</v>
      </c>
      <c r="Y14" s="59"/>
      <c r="Z14" s="14"/>
      <c r="AA14" s="15">
        <f>Purchases!AA14*VLOOKUP($A14,Feature_Costs,2)</f>
        <v>0</v>
      </c>
      <c r="AB14" s="59"/>
      <c r="AC14" s="14"/>
      <c r="AD14" s="15">
        <f>Purchases!AD14*VLOOKUP($A14,Feature_Costs,2)</f>
        <v>0</v>
      </c>
      <c r="AE14" s="59"/>
      <c r="AF14" s="14"/>
      <c r="AG14" s="15">
        <f>Purchases!AG14*VLOOKUP($A14,Feature_Costs,2)</f>
        <v>0</v>
      </c>
      <c r="AH14" s="59"/>
      <c r="AI14" s="14"/>
      <c r="AJ14" s="15">
        <f>Purchases!AJ14*VLOOKUP($A14,Feature_Costs,2)</f>
        <v>0</v>
      </c>
      <c r="AK14" s="59"/>
      <c r="AL14" s="14"/>
      <c r="AM14" s="15">
        <f>Purchases!AM14*VLOOKUP($A14,Feature_Costs,2)</f>
        <v>0</v>
      </c>
      <c r="AN14" s="59"/>
      <c r="AO14" s="14"/>
      <c r="AP14" s="15">
        <f>Purchases!AP14*VLOOKUP($A14,Feature_Costs,2)</f>
        <v>0</v>
      </c>
      <c r="AQ14" s="59"/>
      <c r="AR14" s="14"/>
      <c r="AS14" s="15">
        <f>Purchases!AS14*VLOOKUP($A14,Feature_Costs,2)</f>
        <v>0</v>
      </c>
      <c r="AT14" s="59"/>
      <c r="AU14" s="14"/>
      <c r="AV14" s="15">
        <f>Purchases!AV14*VLOOKUP($A14,Feature_Costs,2)</f>
        <v>0</v>
      </c>
      <c r="AW14" s="59"/>
      <c r="AX14" s="15"/>
      <c r="AY14" s="15">
        <f>Purchases!AY14*VLOOKUP($A14,Feature_Costs,2)</f>
        <v>0</v>
      </c>
      <c r="AZ14" s="59"/>
      <c r="BA14" s="15"/>
      <c r="BB14" s="15">
        <f>Purchases!BB14*VLOOKUP($A14,Feature_Costs,2)</f>
        <v>0</v>
      </c>
      <c r="BC14" s="59"/>
      <c r="BD14" s="15"/>
      <c r="BE14" s="15">
        <f>Purchases!BE14*VLOOKUP($A14,Feature_Costs,2)</f>
        <v>0</v>
      </c>
      <c r="BF14" s="59"/>
      <c r="BG14" s="15"/>
      <c r="BH14" s="15">
        <f>Purchases!BH14*VLOOKUP($A14,Feature_Costs,2)</f>
        <v>0</v>
      </c>
      <c r="BI14" s="59"/>
      <c r="BJ14" s="15"/>
      <c r="BK14" s="15">
        <f>Purchases!BK14*VLOOKUP($A14,Feature_Costs,2)</f>
        <v>0</v>
      </c>
      <c r="BL14" s="59"/>
    </row>
    <row r="15" spans="1:64" ht="15">
      <c r="A15" s="18" t="s">
        <v>87</v>
      </c>
      <c r="B15" s="19"/>
      <c r="C15" s="20"/>
      <c r="D15" s="20"/>
      <c r="E15" s="19"/>
      <c r="F15" s="20"/>
      <c r="G15" s="21"/>
      <c r="H15" s="19"/>
      <c r="I15" s="20"/>
      <c r="J15" s="21"/>
      <c r="K15" s="19"/>
      <c r="L15" s="20"/>
      <c r="M15" s="21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19"/>
      <c r="AV15" s="20"/>
      <c r="AW15" s="21"/>
      <c r="AX15" s="20"/>
      <c r="AY15" s="20"/>
      <c r="AZ15" s="21"/>
      <c r="BA15" s="20"/>
      <c r="BB15" s="20"/>
      <c r="BC15" s="21"/>
      <c r="BD15" s="20"/>
      <c r="BE15" s="20"/>
      <c r="BF15" s="21"/>
      <c r="BG15" s="20"/>
      <c r="BH15" s="20"/>
      <c r="BI15" s="21"/>
      <c r="BJ15" s="20"/>
      <c r="BK15" s="20"/>
      <c r="BL15" s="21"/>
    </row>
    <row r="16" spans="1:64" ht="15">
      <c r="A16" t="str">
        <f>Purchases!A16</f>
        <v>Fortitude Save</v>
      </c>
      <c r="B16" s="14"/>
      <c r="C16" s="15"/>
      <c r="D16" s="15"/>
      <c r="E16" s="14"/>
      <c r="F16" s="15">
        <f>Purchases!F16*VLOOKUP($A16,Feature_Costs,2)</f>
        <v>0</v>
      </c>
      <c r="G16" s="59"/>
      <c r="H16" s="14"/>
      <c r="I16" s="15">
        <f>Purchases!I16*VLOOKUP($A16,Feature_Costs,2)</f>
        <v>0</v>
      </c>
      <c r="J16" s="59"/>
      <c r="K16" s="14"/>
      <c r="L16" s="15">
        <f>Purchases!L16*VLOOKUP($A16,Feature_Costs,2)</f>
        <v>0</v>
      </c>
      <c r="M16" s="59"/>
      <c r="N16" s="14"/>
      <c r="O16" s="15">
        <f>Purchases!O16*VLOOKUP($A16,Feature_Costs,2)</f>
        <v>0</v>
      </c>
      <c r="P16" s="59"/>
      <c r="Q16" s="14"/>
      <c r="R16" s="15">
        <f>Purchases!R16*VLOOKUP($A16,Feature_Costs,2)</f>
        <v>0</v>
      </c>
      <c r="S16" s="59"/>
      <c r="T16" s="14"/>
      <c r="U16" s="15">
        <f>Purchases!U16*VLOOKUP($A16,Feature_Costs,2)</f>
        <v>0</v>
      </c>
      <c r="V16" s="59"/>
      <c r="W16" s="14"/>
      <c r="X16" s="15">
        <f>Purchases!X16*VLOOKUP($A16,Feature_Costs,2)</f>
        <v>0</v>
      </c>
      <c r="Y16" s="59"/>
      <c r="Z16" s="14"/>
      <c r="AA16" s="15">
        <f>Purchases!AA16*VLOOKUP($A16,Feature_Costs,2)</f>
        <v>0</v>
      </c>
      <c r="AB16" s="59"/>
      <c r="AC16" s="14"/>
      <c r="AD16" s="15">
        <f>Purchases!AD16*VLOOKUP($A16,Feature_Costs,2)</f>
        <v>0</v>
      </c>
      <c r="AE16" s="59"/>
      <c r="AF16" s="14"/>
      <c r="AG16" s="15">
        <f>Purchases!AG16*VLOOKUP($A16,Feature_Costs,2)</f>
        <v>0</v>
      </c>
      <c r="AH16" s="59"/>
      <c r="AI16" s="14"/>
      <c r="AJ16" s="15">
        <f>Purchases!AJ16*VLOOKUP($A16,Feature_Costs,2)</f>
        <v>0</v>
      </c>
      <c r="AK16" s="59"/>
      <c r="AL16" s="14"/>
      <c r="AM16" s="15">
        <f>Purchases!AM16*VLOOKUP($A16,Feature_Costs,2)</f>
        <v>0</v>
      </c>
      <c r="AN16" s="59"/>
      <c r="AO16" s="14"/>
      <c r="AP16" s="15">
        <f>Purchases!AP16*VLOOKUP($A16,Feature_Costs,2)</f>
        <v>0</v>
      </c>
      <c r="AQ16" s="59"/>
      <c r="AR16" s="14"/>
      <c r="AS16" s="15">
        <f>Purchases!AS16*VLOOKUP($A16,Feature_Costs,2)</f>
        <v>0</v>
      </c>
      <c r="AT16" s="59"/>
      <c r="AU16" s="14"/>
      <c r="AV16" s="15">
        <f>Purchases!AV16*VLOOKUP($A16,Feature_Costs,2)</f>
        <v>0</v>
      </c>
      <c r="AW16" s="59"/>
      <c r="AX16" s="15"/>
      <c r="AY16" s="15">
        <f>Purchases!AY16*VLOOKUP($A16,Feature_Costs,2)</f>
        <v>0</v>
      </c>
      <c r="AZ16" s="59"/>
      <c r="BA16" s="15"/>
      <c r="BB16" s="15">
        <f>Purchases!BB16*VLOOKUP($A16,Feature_Costs,2)</f>
        <v>0</v>
      </c>
      <c r="BC16" s="59"/>
      <c r="BD16" s="15"/>
      <c r="BE16" s="15">
        <f>Purchases!BE16*VLOOKUP($A16,Feature_Costs,2)</f>
        <v>0</v>
      </c>
      <c r="BF16" s="59"/>
      <c r="BG16" s="15"/>
      <c r="BH16" s="15">
        <f>Purchases!BH16*VLOOKUP($A16,Feature_Costs,2)</f>
        <v>0</v>
      </c>
      <c r="BI16" s="59"/>
      <c r="BJ16" s="15"/>
      <c r="BK16" s="15">
        <f>Purchases!BK16*VLOOKUP($A16,Feature_Costs,2)</f>
        <v>0</v>
      </c>
      <c r="BL16" s="59"/>
    </row>
    <row r="17" spans="1:64" ht="15">
      <c r="A17" t="str">
        <f>Purchases!A17</f>
        <v>Reflex Save</v>
      </c>
      <c r="B17" s="14"/>
      <c r="C17" s="15"/>
      <c r="D17" s="15"/>
      <c r="E17" s="14"/>
      <c r="F17" s="15">
        <f>Purchases!F17*VLOOKUP($A17,Feature_Costs,2)</f>
        <v>0</v>
      </c>
      <c r="G17" s="59"/>
      <c r="H17" s="14"/>
      <c r="I17" s="15">
        <f>Purchases!I17*VLOOKUP($A17,Feature_Costs,2)</f>
        <v>0</v>
      </c>
      <c r="J17" s="59"/>
      <c r="K17" s="14"/>
      <c r="L17" s="15">
        <f>Purchases!L17*VLOOKUP($A17,Feature_Costs,2)</f>
        <v>0</v>
      </c>
      <c r="M17" s="59"/>
      <c r="N17" s="14"/>
      <c r="O17" s="15">
        <f>Purchases!O17*VLOOKUP($A17,Feature_Costs,2)</f>
        <v>0</v>
      </c>
      <c r="P17" s="59"/>
      <c r="Q17" s="14"/>
      <c r="R17" s="15">
        <f>Purchases!R17*VLOOKUP($A17,Feature_Costs,2)</f>
        <v>0</v>
      </c>
      <c r="S17" s="59"/>
      <c r="T17" s="14"/>
      <c r="U17" s="15">
        <f>Purchases!U17*VLOOKUP($A17,Feature_Costs,2)</f>
        <v>0</v>
      </c>
      <c r="V17" s="59"/>
      <c r="W17" s="14"/>
      <c r="X17" s="15">
        <f>Purchases!X17*VLOOKUP($A17,Feature_Costs,2)</f>
        <v>0</v>
      </c>
      <c r="Y17" s="59"/>
      <c r="Z17" s="14"/>
      <c r="AA17" s="15">
        <f>Purchases!AA17*VLOOKUP($A17,Feature_Costs,2)</f>
        <v>0</v>
      </c>
      <c r="AB17" s="59"/>
      <c r="AC17" s="14"/>
      <c r="AD17" s="15">
        <f>Purchases!AD17*VLOOKUP($A17,Feature_Costs,2)</f>
        <v>0</v>
      </c>
      <c r="AE17" s="59"/>
      <c r="AF17" s="14"/>
      <c r="AG17" s="15">
        <f>Purchases!AG17*VLOOKUP($A17,Feature_Costs,2)</f>
        <v>0</v>
      </c>
      <c r="AH17" s="59"/>
      <c r="AI17" s="14"/>
      <c r="AJ17" s="15">
        <f>Purchases!AJ17*VLOOKUP($A17,Feature_Costs,2)</f>
        <v>0</v>
      </c>
      <c r="AK17" s="59"/>
      <c r="AL17" s="14"/>
      <c r="AM17" s="15">
        <f>Purchases!AM17*VLOOKUP($A17,Feature_Costs,2)</f>
        <v>0</v>
      </c>
      <c r="AN17" s="59"/>
      <c r="AO17" s="14"/>
      <c r="AP17" s="15">
        <f>Purchases!AP17*VLOOKUP($A17,Feature_Costs,2)</f>
        <v>0</v>
      </c>
      <c r="AQ17" s="59"/>
      <c r="AR17" s="14"/>
      <c r="AS17" s="15">
        <f>Purchases!AS17*VLOOKUP($A17,Feature_Costs,2)</f>
        <v>0</v>
      </c>
      <c r="AT17" s="59"/>
      <c r="AU17" s="14"/>
      <c r="AV17" s="15">
        <f>Purchases!AV17*VLOOKUP($A17,Feature_Costs,2)</f>
        <v>0</v>
      </c>
      <c r="AW17" s="59"/>
      <c r="AX17" s="15"/>
      <c r="AY17" s="15">
        <f>Purchases!AY17*VLOOKUP($A17,Feature_Costs,2)</f>
        <v>0</v>
      </c>
      <c r="AZ17" s="59"/>
      <c r="BA17" s="15"/>
      <c r="BB17" s="15">
        <f>Purchases!BB17*VLOOKUP($A17,Feature_Costs,2)</f>
        <v>0</v>
      </c>
      <c r="BC17" s="59"/>
      <c r="BD17" s="15"/>
      <c r="BE17" s="15">
        <f>Purchases!BE17*VLOOKUP($A17,Feature_Costs,2)</f>
        <v>0</v>
      </c>
      <c r="BF17" s="59"/>
      <c r="BG17" s="15"/>
      <c r="BH17" s="15">
        <f>Purchases!BH17*VLOOKUP($A17,Feature_Costs,2)</f>
        <v>0</v>
      </c>
      <c r="BI17" s="59"/>
      <c r="BJ17" s="15"/>
      <c r="BK17" s="15">
        <f>Purchases!BK17*VLOOKUP($A17,Feature_Costs,2)</f>
        <v>0</v>
      </c>
      <c r="BL17" s="59"/>
    </row>
    <row r="18" spans="1:64" ht="15">
      <c r="A18" t="str">
        <f>Purchases!A18</f>
        <v>Will Save</v>
      </c>
      <c r="B18" s="14"/>
      <c r="C18" s="15"/>
      <c r="D18" s="15"/>
      <c r="E18" s="14"/>
      <c r="F18" s="15">
        <f>Purchases!F18*VLOOKUP($A18,Feature_Costs,2)</f>
        <v>0</v>
      </c>
      <c r="G18" s="59"/>
      <c r="H18" s="14"/>
      <c r="I18" s="15">
        <f>Purchases!I18*VLOOKUP($A18,Feature_Costs,2)</f>
        <v>0</v>
      </c>
      <c r="J18" s="59"/>
      <c r="K18" s="14"/>
      <c r="L18" s="15">
        <f>Purchases!L18*VLOOKUP($A18,Feature_Costs,2)</f>
        <v>0</v>
      </c>
      <c r="M18" s="59"/>
      <c r="N18" s="14"/>
      <c r="O18" s="15">
        <f>Purchases!O18*VLOOKUP($A18,Feature_Costs,2)</f>
        <v>0</v>
      </c>
      <c r="P18" s="59"/>
      <c r="Q18" s="14"/>
      <c r="R18" s="15">
        <f>Purchases!R18*VLOOKUP($A18,Feature_Costs,2)</f>
        <v>0</v>
      </c>
      <c r="S18" s="59"/>
      <c r="T18" s="14"/>
      <c r="U18" s="15">
        <f>Purchases!U18*VLOOKUP($A18,Feature_Costs,2)</f>
        <v>0</v>
      </c>
      <c r="V18" s="59"/>
      <c r="W18" s="14"/>
      <c r="X18" s="15">
        <f>Purchases!X18*VLOOKUP($A18,Feature_Costs,2)</f>
        <v>0</v>
      </c>
      <c r="Y18" s="59"/>
      <c r="Z18" s="14"/>
      <c r="AA18" s="15">
        <f>Purchases!AA18*VLOOKUP($A18,Feature_Costs,2)</f>
        <v>0</v>
      </c>
      <c r="AB18" s="59"/>
      <c r="AC18" s="14"/>
      <c r="AD18" s="15">
        <f>Purchases!AD18*VLOOKUP($A18,Feature_Costs,2)</f>
        <v>0</v>
      </c>
      <c r="AE18" s="59"/>
      <c r="AF18" s="14"/>
      <c r="AG18" s="15">
        <f>Purchases!AG18*VLOOKUP($A18,Feature_Costs,2)</f>
        <v>0</v>
      </c>
      <c r="AH18" s="59"/>
      <c r="AI18" s="14"/>
      <c r="AJ18" s="15">
        <f>Purchases!AJ18*VLOOKUP($A18,Feature_Costs,2)</f>
        <v>0</v>
      </c>
      <c r="AK18" s="59"/>
      <c r="AL18" s="14"/>
      <c r="AM18" s="15">
        <f>Purchases!AM18*VLOOKUP($A18,Feature_Costs,2)</f>
        <v>0</v>
      </c>
      <c r="AN18" s="59"/>
      <c r="AO18" s="14"/>
      <c r="AP18" s="15">
        <f>Purchases!AP18*VLOOKUP($A18,Feature_Costs,2)</f>
        <v>0</v>
      </c>
      <c r="AQ18" s="59"/>
      <c r="AR18" s="14"/>
      <c r="AS18" s="15">
        <f>Purchases!AS18*VLOOKUP($A18,Feature_Costs,2)</f>
        <v>0</v>
      </c>
      <c r="AT18" s="59"/>
      <c r="AU18" s="14"/>
      <c r="AV18" s="15">
        <f>Purchases!AV18*VLOOKUP($A18,Feature_Costs,2)</f>
        <v>0</v>
      </c>
      <c r="AW18" s="59"/>
      <c r="AX18" s="15"/>
      <c r="AY18" s="15">
        <f>Purchases!AY18*VLOOKUP($A18,Feature_Costs,2)</f>
        <v>0</v>
      </c>
      <c r="AZ18" s="59"/>
      <c r="BA18" s="15"/>
      <c r="BB18" s="15">
        <f>Purchases!BB18*VLOOKUP($A18,Feature_Costs,2)</f>
        <v>0</v>
      </c>
      <c r="BC18" s="59"/>
      <c r="BD18" s="15"/>
      <c r="BE18" s="15">
        <f>Purchases!BE18*VLOOKUP($A18,Feature_Costs,2)</f>
        <v>0</v>
      </c>
      <c r="BF18" s="59"/>
      <c r="BG18" s="15"/>
      <c r="BH18" s="15">
        <f>Purchases!BH18*VLOOKUP($A18,Feature_Costs,2)</f>
        <v>0</v>
      </c>
      <c r="BI18" s="59"/>
      <c r="BJ18" s="15"/>
      <c r="BK18" s="15">
        <f>Purchases!BK18*VLOOKUP($A18,Feature_Costs,2)</f>
        <v>0</v>
      </c>
      <c r="BL18" s="59"/>
    </row>
    <row r="19" spans="1:64" ht="15">
      <c r="A19" s="18" t="s">
        <v>88</v>
      </c>
      <c r="B19" s="19"/>
      <c r="C19" s="20"/>
      <c r="D19" s="20"/>
      <c r="E19" s="19"/>
      <c r="F19" s="20"/>
      <c r="G19" s="21"/>
      <c r="H19" s="19"/>
      <c r="I19" s="20"/>
      <c r="J19" s="21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20"/>
      <c r="Y19" s="21"/>
      <c r="Z19" s="19"/>
      <c r="AA19" s="20"/>
      <c r="AB19" s="21"/>
      <c r="AC19" s="19"/>
      <c r="AD19" s="20"/>
      <c r="AE19" s="21"/>
      <c r="AF19" s="19"/>
      <c r="AG19" s="20"/>
      <c r="AH19" s="21"/>
      <c r="AI19" s="19"/>
      <c r="AJ19" s="20"/>
      <c r="AK19" s="21"/>
      <c r="AL19" s="19"/>
      <c r="AM19" s="20"/>
      <c r="AN19" s="21"/>
      <c r="AO19" s="19"/>
      <c r="AP19" s="20"/>
      <c r="AQ19" s="21"/>
      <c r="AR19" s="19"/>
      <c r="AS19" s="20"/>
      <c r="AT19" s="21"/>
      <c r="AU19" s="19"/>
      <c r="AV19" s="20"/>
      <c r="AW19" s="21"/>
      <c r="AX19" s="20"/>
      <c r="AY19" s="20"/>
      <c r="AZ19" s="21"/>
      <c r="BA19" s="20"/>
      <c r="BB19" s="20"/>
      <c r="BC19" s="21"/>
      <c r="BD19" s="20"/>
      <c r="BE19" s="20"/>
      <c r="BF19" s="21"/>
      <c r="BG19" s="20"/>
      <c r="BH19" s="20"/>
      <c r="BI19" s="21"/>
      <c r="BJ19" s="20"/>
      <c r="BK19" s="20"/>
      <c r="BL19" s="21"/>
    </row>
    <row r="20" spans="1:64" ht="15">
      <c r="A20" t="str">
        <f>Purchases!A20</f>
        <v>Light Armor Proficiency</v>
      </c>
      <c r="B20" s="14"/>
      <c r="C20" s="15"/>
      <c r="D20" s="15"/>
      <c r="E20" s="14"/>
      <c r="F20" s="15">
        <f>Purchases!F20*(VLOOKUP($A20,Feature_Costs,2)-VLOOKUP(VLOOKUP("Strength",Purchases!$A$4:$BL$9,COLUMN()+1),Attribute_Bonus,2))</f>
        <v>0</v>
      </c>
      <c r="G20" s="59"/>
      <c r="H20" s="14"/>
      <c r="I20" s="15">
        <f>Purchases!I20*(VLOOKUP($A20,Feature_Costs,2)-VLOOKUP(VLOOKUP("Strength",Purchases!$A$4:$BL$9,COLUMN()+1),Attribute_Bonus,2))</f>
        <v>0</v>
      </c>
      <c r="J20" s="59"/>
      <c r="K20" s="14"/>
      <c r="L20" s="15">
        <f>Purchases!L20*(VLOOKUP($A20,Feature_Costs,2)-VLOOKUP(VLOOKUP("Strength",Purchases!$A$4:$BL$9,COLUMN()+1),Attribute_Bonus,2))</f>
        <v>0</v>
      </c>
      <c r="M20" s="59"/>
      <c r="N20" s="14"/>
      <c r="O20" s="15">
        <f>Purchases!O20*(VLOOKUP($A20,Feature_Costs,2)-VLOOKUP(VLOOKUP("Strength",Purchases!$A$4:$BL$9,COLUMN()+1),Attribute_Bonus,2))</f>
        <v>0</v>
      </c>
      <c r="P20" s="59"/>
      <c r="Q20" s="14"/>
      <c r="R20" s="15">
        <f>Purchases!R20*(VLOOKUP($A20,Feature_Costs,2)-VLOOKUP(VLOOKUP("Strength",Purchases!$A$4:$BL$9,COLUMN()+1),Attribute_Bonus,2))</f>
        <v>0</v>
      </c>
      <c r="S20" s="59"/>
      <c r="T20" s="14"/>
      <c r="U20" s="15">
        <f>Purchases!U20*(VLOOKUP($A20,Feature_Costs,2)-VLOOKUP(VLOOKUP("Strength",Purchases!$A$4:$BL$9,COLUMN()+1),Attribute_Bonus,2))</f>
        <v>0</v>
      </c>
      <c r="V20" s="59"/>
      <c r="W20" s="14"/>
      <c r="X20" s="15">
        <f>Purchases!X20*(VLOOKUP($A20,Feature_Costs,2)-VLOOKUP(VLOOKUP("Strength",Purchases!$A$4:$BL$9,COLUMN()+1),Attribute_Bonus,2))</f>
        <v>0</v>
      </c>
      <c r="Y20" s="59"/>
      <c r="Z20" s="14"/>
      <c r="AA20" s="15">
        <f>Purchases!AA20*(VLOOKUP($A20,Feature_Costs,2)-VLOOKUP(VLOOKUP("Strength",Purchases!$A$4:$BL$9,COLUMN()+1),Attribute_Bonus,2))</f>
        <v>0</v>
      </c>
      <c r="AB20" s="59"/>
      <c r="AC20" s="14"/>
      <c r="AD20" s="15">
        <f>Purchases!AD20*(VLOOKUP($A20,Feature_Costs,2)-VLOOKUP(VLOOKUP("Strength",Purchases!$A$4:$BL$9,COLUMN()+1),Attribute_Bonus,2))</f>
        <v>0</v>
      </c>
      <c r="AE20" s="59"/>
      <c r="AF20" s="14"/>
      <c r="AG20" s="15">
        <f>Purchases!AG20*(VLOOKUP($A20,Feature_Costs,2)-VLOOKUP(VLOOKUP("Strength",Purchases!$A$4:$BL$9,COLUMN()+1),Attribute_Bonus,2))</f>
        <v>0</v>
      </c>
      <c r="AH20" s="59"/>
      <c r="AI20" s="14"/>
      <c r="AJ20" s="15">
        <f>Purchases!AJ20*(VLOOKUP($A20,Feature_Costs,2)-VLOOKUP(VLOOKUP("Strength",Purchases!$A$4:$BL$9,COLUMN()+1),Attribute_Bonus,2))</f>
        <v>0</v>
      </c>
      <c r="AK20" s="59"/>
      <c r="AL20" s="14"/>
      <c r="AM20" s="15">
        <f>Purchases!AM20*(VLOOKUP($A20,Feature_Costs,2)-VLOOKUP(VLOOKUP("Strength",Purchases!$A$4:$BL$9,COLUMN()+1),Attribute_Bonus,2))</f>
        <v>0</v>
      </c>
      <c r="AN20" s="59"/>
      <c r="AO20" s="14"/>
      <c r="AP20" s="15">
        <f>Purchases!AP20*(VLOOKUP($A20,Feature_Costs,2)-VLOOKUP(VLOOKUP("Strength",Purchases!$A$4:$BL$9,COLUMN()+1),Attribute_Bonus,2))</f>
        <v>0</v>
      </c>
      <c r="AQ20" s="59"/>
      <c r="AR20" s="14"/>
      <c r="AS20" s="15">
        <f>Purchases!AS20*(VLOOKUP($A20,Feature_Costs,2)-VLOOKUP(VLOOKUP("Strength",Purchases!$A$4:$BL$9,COLUMN()+1),Attribute_Bonus,2))</f>
        <v>0</v>
      </c>
      <c r="AT20" s="59"/>
      <c r="AU20" s="14"/>
      <c r="AV20" s="15">
        <f>Purchases!AV20*(VLOOKUP($A20,Feature_Costs,2)-VLOOKUP(VLOOKUP("Strength",Purchases!$A$4:$BL$9,COLUMN()+1),Attribute_Bonus,2))</f>
        <v>0</v>
      </c>
      <c r="AW20" s="59"/>
      <c r="AX20" s="15"/>
      <c r="AY20" s="15">
        <f>Purchases!AY20*(VLOOKUP($A20,Feature_Costs,2)-VLOOKUP(VLOOKUP("Strength",Purchases!$A$4:$BL$9,COLUMN()+1),Attribute_Bonus,2))</f>
        <v>0</v>
      </c>
      <c r="AZ20" s="59"/>
      <c r="BA20" s="15"/>
      <c r="BB20" s="15">
        <f>Purchases!BB20*(VLOOKUP($A20,Feature_Costs,2)-VLOOKUP(VLOOKUP("Strength",Purchases!$A$4:$BL$9,COLUMN()+1),Attribute_Bonus,2))</f>
        <v>0</v>
      </c>
      <c r="BC20" s="59"/>
      <c r="BD20" s="15"/>
      <c r="BE20" s="15">
        <f>Purchases!BE20*(VLOOKUP($A20,Feature_Costs,2)-VLOOKUP(VLOOKUP("Strength",Purchases!$A$4:$BL$9,COLUMN()+1),Attribute_Bonus,2))</f>
        <v>0</v>
      </c>
      <c r="BF20" s="59"/>
      <c r="BG20" s="15"/>
      <c r="BH20" s="15">
        <f>Purchases!BH20*(VLOOKUP($A20,Feature_Costs,2)-VLOOKUP(VLOOKUP("Strength",Purchases!$A$4:$BL$9,COLUMN()+1),Attribute_Bonus,2))</f>
        <v>0</v>
      </c>
      <c r="BI20" s="59"/>
      <c r="BJ20" s="15"/>
      <c r="BK20" s="15">
        <f>Purchases!BK20*(VLOOKUP($A20,Feature_Costs,2)-VLOOKUP(VLOOKUP("Strength",Purchases!$A$4:$BL$9,COLUMN()+1),Attribute_Bonus,2))</f>
        <v>0</v>
      </c>
      <c r="BL20" s="59"/>
    </row>
    <row r="21" spans="1:64" ht="15">
      <c r="A21" t="str">
        <f>Purchases!A21</f>
        <v>Medium Armor Proficiency</v>
      </c>
      <c r="B21" s="14"/>
      <c r="C21" s="15"/>
      <c r="D21" s="15"/>
      <c r="E21" s="14"/>
      <c r="F21" s="15">
        <f>Purchases!F21*(VLOOKUP($A21,Feature_Costs,2)-VLOOKUP(VLOOKUP("Strength",Purchases!$A$4:$BL$9,COLUMN()+1),Attribute_Bonus,2))</f>
        <v>0</v>
      </c>
      <c r="G21" s="59"/>
      <c r="H21" s="14"/>
      <c r="I21" s="15">
        <f>Purchases!I21*(VLOOKUP($A21,Feature_Costs,2)-VLOOKUP(VLOOKUP("Strength",Purchases!$A$4:$BL$9,COLUMN()+1),Attribute_Bonus,2))</f>
        <v>0</v>
      </c>
      <c r="J21" s="59"/>
      <c r="K21" s="14"/>
      <c r="L21" s="15">
        <f>Purchases!L21*(VLOOKUP($A21,Feature_Costs,2)-VLOOKUP(VLOOKUP("Strength",Purchases!$A$4:$BL$9,COLUMN()+1),Attribute_Bonus,2))</f>
        <v>0</v>
      </c>
      <c r="M21" s="59"/>
      <c r="N21" s="14"/>
      <c r="O21" s="15">
        <f>Purchases!O21*(VLOOKUP($A21,Feature_Costs,2)-VLOOKUP(VLOOKUP("Strength",Purchases!$A$4:$BL$9,COLUMN()+1),Attribute_Bonus,2))</f>
        <v>0</v>
      </c>
      <c r="P21" s="59"/>
      <c r="Q21" s="14"/>
      <c r="R21" s="15">
        <f>Purchases!R21*(VLOOKUP($A21,Feature_Costs,2)-VLOOKUP(VLOOKUP("Strength",Purchases!$A$4:$BL$9,COLUMN()+1),Attribute_Bonus,2))</f>
        <v>0</v>
      </c>
      <c r="S21" s="59"/>
      <c r="T21" s="14"/>
      <c r="U21" s="15">
        <f>Purchases!U21*(VLOOKUP($A21,Feature_Costs,2)-VLOOKUP(VLOOKUP("Strength",Purchases!$A$4:$BL$9,COLUMN()+1),Attribute_Bonus,2))</f>
        <v>0</v>
      </c>
      <c r="V21" s="59"/>
      <c r="W21" s="14"/>
      <c r="X21" s="15">
        <f>Purchases!X21*(VLOOKUP($A21,Feature_Costs,2)-VLOOKUP(VLOOKUP("Strength",Purchases!$A$4:$BL$9,COLUMN()+1),Attribute_Bonus,2))</f>
        <v>0</v>
      </c>
      <c r="Y21" s="59"/>
      <c r="Z21" s="14"/>
      <c r="AA21" s="15">
        <f>Purchases!AA21*(VLOOKUP($A21,Feature_Costs,2)-VLOOKUP(VLOOKUP("Strength",Purchases!$A$4:$BL$9,COLUMN()+1),Attribute_Bonus,2))</f>
        <v>0</v>
      </c>
      <c r="AB21" s="59"/>
      <c r="AC21" s="14"/>
      <c r="AD21" s="15">
        <f>Purchases!AD21*(VLOOKUP($A21,Feature_Costs,2)-VLOOKUP(VLOOKUP("Strength",Purchases!$A$4:$BL$9,COLUMN()+1),Attribute_Bonus,2))</f>
        <v>0</v>
      </c>
      <c r="AE21" s="59"/>
      <c r="AF21" s="14"/>
      <c r="AG21" s="15">
        <f>Purchases!AG21*(VLOOKUP($A21,Feature_Costs,2)-VLOOKUP(VLOOKUP("Strength",Purchases!$A$4:$BL$9,COLUMN()+1),Attribute_Bonus,2))</f>
        <v>0</v>
      </c>
      <c r="AH21" s="59"/>
      <c r="AI21" s="14"/>
      <c r="AJ21" s="15">
        <f>Purchases!AJ21*(VLOOKUP($A21,Feature_Costs,2)-VLOOKUP(VLOOKUP("Strength",Purchases!$A$4:$BL$9,COLUMN()+1),Attribute_Bonus,2))</f>
        <v>0</v>
      </c>
      <c r="AK21" s="59"/>
      <c r="AL21" s="14"/>
      <c r="AM21" s="15">
        <f>Purchases!AM21*(VLOOKUP($A21,Feature_Costs,2)-VLOOKUP(VLOOKUP("Strength",Purchases!$A$4:$BL$9,COLUMN()+1),Attribute_Bonus,2))</f>
        <v>0</v>
      </c>
      <c r="AN21" s="59"/>
      <c r="AO21" s="14"/>
      <c r="AP21" s="15">
        <f>Purchases!AP21*(VLOOKUP($A21,Feature_Costs,2)-VLOOKUP(VLOOKUP("Strength",Purchases!$A$4:$BL$9,COLUMN()+1),Attribute_Bonus,2))</f>
        <v>0</v>
      </c>
      <c r="AQ21" s="59"/>
      <c r="AR21" s="14"/>
      <c r="AS21" s="15">
        <f>Purchases!AS21*(VLOOKUP($A21,Feature_Costs,2)-VLOOKUP(VLOOKUP("Strength",Purchases!$A$4:$BL$9,COLUMN()+1),Attribute_Bonus,2))</f>
        <v>0</v>
      </c>
      <c r="AT21" s="59"/>
      <c r="AU21" s="14"/>
      <c r="AV21" s="15">
        <f>Purchases!AV21*(VLOOKUP($A21,Feature_Costs,2)-VLOOKUP(VLOOKUP("Strength",Purchases!$A$4:$BL$9,COLUMN()+1),Attribute_Bonus,2))</f>
        <v>0</v>
      </c>
      <c r="AW21" s="59"/>
      <c r="AX21" s="15"/>
      <c r="AY21" s="15">
        <f>Purchases!AY21*(VLOOKUP($A21,Feature_Costs,2)-VLOOKUP(VLOOKUP("Strength",Purchases!$A$4:$BL$9,COLUMN()+1),Attribute_Bonus,2))</f>
        <v>0</v>
      </c>
      <c r="AZ21" s="59"/>
      <c r="BA21" s="15"/>
      <c r="BB21" s="15">
        <f>Purchases!BB21*(VLOOKUP($A21,Feature_Costs,2)-VLOOKUP(VLOOKUP("Strength",Purchases!$A$4:$BL$9,COLUMN()+1),Attribute_Bonus,2))</f>
        <v>0</v>
      </c>
      <c r="BC21" s="59"/>
      <c r="BD21" s="15"/>
      <c r="BE21" s="15">
        <f>Purchases!BE21*(VLOOKUP($A21,Feature_Costs,2)-VLOOKUP(VLOOKUP("Strength",Purchases!$A$4:$BL$9,COLUMN()+1),Attribute_Bonus,2))</f>
        <v>0</v>
      </c>
      <c r="BF21" s="59"/>
      <c r="BG21" s="15"/>
      <c r="BH21" s="15">
        <f>Purchases!BH21*(VLOOKUP($A21,Feature_Costs,2)-VLOOKUP(VLOOKUP("Strength",Purchases!$A$4:$BL$9,COLUMN()+1),Attribute_Bonus,2))</f>
        <v>0</v>
      </c>
      <c r="BI21" s="59"/>
      <c r="BJ21" s="15"/>
      <c r="BK21" s="15">
        <f>Purchases!BK21*(VLOOKUP($A21,Feature_Costs,2)-VLOOKUP(VLOOKUP("Strength",Purchases!$A$4:$BL$9,COLUMN()+1),Attribute_Bonus,2))</f>
        <v>0</v>
      </c>
      <c r="BL21" s="59"/>
    </row>
    <row r="22" spans="1:64" ht="15">
      <c r="A22" t="str">
        <f>Purchases!A22</f>
        <v>Heavy Armor Proficiency</v>
      </c>
      <c r="B22" s="14"/>
      <c r="C22" s="15"/>
      <c r="D22" s="15"/>
      <c r="E22" s="14"/>
      <c r="F22" s="15">
        <f>Purchases!F22*(VLOOKUP($A22,Feature_Costs,2)-VLOOKUP(VLOOKUP("Strength",Purchases!$A$4:$BL$9,COLUMN()+1),Attribute_Bonus,2))</f>
        <v>0</v>
      </c>
      <c r="G22" s="59"/>
      <c r="H22" s="14"/>
      <c r="I22" s="15">
        <f>Purchases!I22*(VLOOKUP($A22,Feature_Costs,2)-VLOOKUP(VLOOKUP("Strength",Purchases!$A$4:$BL$9,COLUMN()+1),Attribute_Bonus,2))</f>
        <v>0</v>
      </c>
      <c r="J22" s="59"/>
      <c r="K22" s="14"/>
      <c r="L22" s="15">
        <f>Purchases!L22*(VLOOKUP($A22,Feature_Costs,2)-VLOOKUP(VLOOKUP("Strength",Purchases!$A$4:$BL$9,COLUMN()+1),Attribute_Bonus,2))</f>
        <v>0</v>
      </c>
      <c r="M22" s="59"/>
      <c r="N22" s="14"/>
      <c r="O22" s="15">
        <f>Purchases!O22*(VLOOKUP($A22,Feature_Costs,2)-VLOOKUP(VLOOKUP("Strength",Purchases!$A$4:$BL$9,COLUMN()+1),Attribute_Bonus,2))</f>
        <v>0</v>
      </c>
      <c r="P22" s="59"/>
      <c r="Q22" s="14"/>
      <c r="R22" s="15">
        <f>Purchases!R22*(VLOOKUP($A22,Feature_Costs,2)-VLOOKUP(VLOOKUP("Strength",Purchases!$A$4:$BL$9,COLUMN()+1),Attribute_Bonus,2))</f>
        <v>0</v>
      </c>
      <c r="S22" s="59"/>
      <c r="T22" s="14"/>
      <c r="U22" s="15">
        <f>Purchases!U22*(VLOOKUP($A22,Feature_Costs,2)-VLOOKUP(VLOOKUP("Strength",Purchases!$A$4:$BL$9,COLUMN()+1),Attribute_Bonus,2))</f>
        <v>0</v>
      </c>
      <c r="V22" s="59"/>
      <c r="W22" s="14"/>
      <c r="X22" s="15">
        <f>Purchases!X22*(VLOOKUP($A22,Feature_Costs,2)-VLOOKUP(VLOOKUP("Strength",Purchases!$A$4:$BL$9,COLUMN()+1),Attribute_Bonus,2))</f>
        <v>0</v>
      </c>
      <c r="Y22" s="59"/>
      <c r="Z22" s="14"/>
      <c r="AA22" s="15">
        <f>Purchases!AA22*(VLOOKUP($A22,Feature_Costs,2)-VLOOKUP(VLOOKUP("Strength",Purchases!$A$4:$BL$9,COLUMN()+1),Attribute_Bonus,2))</f>
        <v>0</v>
      </c>
      <c r="AB22" s="59"/>
      <c r="AC22" s="14"/>
      <c r="AD22" s="15">
        <f>Purchases!AD22*(VLOOKUP($A22,Feature_Costs,2)-VLOOKUP(VLOOKUP("Strength",Purchases!$A$4:$BL$9,COLUMN()+1),Attribute_Bonus,2))</f>
        <v>0</v>
      </c>
      <c r="AE22" s="59"/>
      <c r="AF22" s="14"/>
      <c r="AG22" s="15">
        <f>Purchases!AG22*(VLOOKUP($A22,Feature_Costs,2)-VLOOKUP(VLOOKUP("Strength",Purchases!$A$4:$BL$9,COLUMN()+1),Attribute_Bonus,2))</f>
        <v>0</v>
      </c>
      <c r="AH22" s="59"/>
      <c r="AI22" s="14"/>
      <c r="AJ22" s="15">
        <f>Purchases!AJ22*(VLOOKUP($A22,Feature_Costs,2)-VLOOKUP(VLOOKUP("Strength",Purchases!$A$4:$BL$9,COLUMN()+1),Attribute_Bonus,2))</f>
        <v>0</v>
      </c>
      <c r="AK22" s="59"/>
      <c r="AL22" s="14"/>
      <c r="AM22" s="15">
        <f>Purchases!AM22*(VLOOKUP($A22,Feature_Costs,2)-VLOOKUP(VLOOKUP("Strength",Purchases!$A$4:$BL$9,COLUMN()+1),Attribute_Bonus,2))</f>
        <v>0</v>
      </c>
      <c r="AN22" s="59"/>
      <c r="AO22" s="14"/>
      <c r="AP22" s="15">
        <f>Purchases!AP22*(VLOOKUP($A22,Feature_Costs,2)-VLOOKUP(VLOOKUP("Strength",Purchases!$A$4:$BL$9,COLUMN()+1),Attribute_Bonus,2))</f>
        <v>0</v>
      </c>
      <c r="AQ22" s="59"/>
      <c r="AR22" s="14"/>
      <c r="AS22" s="15">
        <f>Purchases!AS22*(VLOOKUP($A22,Feature_Costs,2)-VLOOKUP(VLOOKUP("Strength",Purchases!$A$4:$BL$9,COLUMN()+1),Attribute_Bonus,2))</f>
        <v>0</v>
      </c>
      <c r="AT22" s="59"/>
      <c r="AU22" s="14"/>
      <c r="AV22" s="15">
        <f>Purchases!AV22*(VLOOKUP($A22,Feature_Costs,2)-VLOOKUP(VLOOKUP("Strength",Purchases!$A$4:$BL$9,COLUMN()+1),Attribute_Bonus,2))</f>
        <v>0</v>
      </c>
      <c r="AW22" s="59"/>
      <c r="AX22" s="15"/>
      <c r="AY22" s="15">
        <f>Purchases!AY22*(VLOOKUP($A22,Feature_Costs,2)-VLOOKUP(VLOOKUP("Strength",Purchases!$A$4:$BL$9,COLUMN()+1),Attribute_Bonus,2))</f>
        <v>0</v>
      </c>
      <c r="AZ22" s="59"/>
      <c r="BA22" s="15"/>
      <c r="BB22" s="15">
        <f>Purchases!BB22*(VLOOKUP($A22,Feature_Costs,2)-VLOOKUP(VLOOKUP("Strength",Purchases!$A$4:$BL$9,COLUMN()+1),Attribute_Bonus,2))</f>
        <v>0</v>
      </c>
      <c r="BC22" s="59"/>
      <c r="BD22" s="15"/>
      <c r="BE22" s="15">
        <f>Purchases!BE22*(VLOOKUP($A22,Feature_Costs,2)-VLOOKUP(VLOOKUP("Strength",Purchases!$A$4:$BL$9,COLUMN()+1),Attribute_Bonus,2))</f>
        <v>0</v>
      </c>
      <c r="BF22" s="59"/>
      <c r="BG22" s="15"/>
      <c r="BH22" s="15">
        <f>Purchases!BH22*(VLOOKUP($A22,Feature_Costs,2)-VLOOKUP(VLOOKUP("Strength",Purchases!$A$4:$BL$9,COLUMN()+1),Attribute_Bonus,2))</f>
        <v>0</v>
      </c>
      <c r="BI22" s="59"/>
      <c r="BJ22" s="15"/>
      <c r="BK22" s="15">
        <f>Purchases!BK22*(VLOOKUP($A22,Feature_Costs,2)-VLOOKUP(VLOOKUP("Strength",Purchases!$A$4:$BL$9,COLUMN()+1),Attribute_Bonus,2))</f>
        <v>0</v>
      </c>
      <c r="BL22" s="59"/>
    </row>
    <row r="23" spans="1:64" ht="15">
      <c r="A23" t="str">
        <f>Purchases!A23</f>
        <v>Shield Proficiency</v>
      </c>
      <c r="B23" s="14"/>
      <c r="C23" s="15"/>
      <c r="D23" s="15"/>
      <c r="E23" s="14"/>
      <c r="F23" s="15">
        <f>Purchases!F23*(VLOOKUP($A23,Feature_Costs,2)-VLOOKUP(VLOOKUP("Dexterity",Purchases!$A$4:$BL$9,COLUMN()+1),Attribute_Bonus,2))</f>
        <v>0</v>
      </c>
      <c r="G23" s="59"/>
      <c r="H23" s="14"/>
      <c r="I23" s="15">
        <f>Purchases!I23*(VLOOKUP($A23,Feature_Costs,2)-VLOOKUP(VLOOKUP("Dexterity",Purchases!$A$4:$BL$9,COLUMN()+1),Attribute_Bonus,2))</f>
        <v>0</v>
      </c>
      <c r="J23" s="59"/>
      <c r="K23" s="14"/>
      <c r="L23" s="15">
        <f>Purchases!L23*(VLOOKUP($A23,Feature_Costs,2)-VLOOKUP(VLOOKUP("Dexterity",Purchases!$A$4:$BL$9,COLUMN()+1),Attribute_Bonus,2))</f>
        <v>0</v>
      </c>
      <c r="M23" s="59"/>
      <c r="N23" s="14"/>
      <c r="O23" s="15">
        <f>Purchases!O23*(VLOOKUP($A23,Feature_Costs,2)-VLOOKUP(VLOOKUP("Dexterity",Purchases!$A$4:$BL$9,COLUMN()+1),Attribute_Bonus,2))</f>
        <v>0</v>
      </c>
      <c r="P23" s="59"/>
      <c r="Q23" s="14"/>
      <c r="R23" s="15">
        <f>Purchases!R23*(VLOOKUP($A23,Feature_Costs,2)-VLOOKUP(VLOOKUP("Dexterity",Purchases!$A$4:$BL$9,COLUMN()+1),Attribute_Bonus,2))</f>
        <v>0</v>
      </c>
      <c r="S23" s="59"/>
      <c r="T23" s="14"/>
      <c r="U23" s="15">
        <f>Purchases!U23*(VLOOKUP($A23,Feature_Costs,2)-VLOOKUP(VLOOKUP("Dexterity",Purchases!$A$4:$BL$9,COLUMN()+1),Attribute_Bonus,2))</f>
        <v>0</v>
      </c>
      <c r="V23" s="59"/>
      <c r="W23" s="14"/>
      <c r="X23" s="15">
        <f>Purchases!X23*(VLOOKUP($A23,Feature_Costs,2)-VLOOKUP(VLOOKUP("Dexterity",Purchases!$A$4:$BL$9,COLUMN()+1),Attribute_Bonus,2))</f>
        <v>0</v>
      </c>
      <c r="Y23" s="59"/>
      <c r="Z23" s="14"/>
      <c r="AA23" s="15">
        <f>Purchases!AA23*(VLOOKUP($A23,Feature_Costs,2)-VLOOKUP(VLOOKUP("Dexterity",Purchases!$A$4:$BL$9,COLUMN()+1),Attribute_Bonus,2))</f>
        <v>0</v>
      </c>
      <c r="AB23" s="59"/>
      <c r="AC23" s="14"/>
      <c r="AD23" s="15">
        <f>Purchases!AD23*(VLOOKUP($A23,Feature_Costs,2)-VLOOKUP(VLOOKUP("Dexterity",Purchases!$A$4:$BL$9,COLUMN()+1),Attribute_Bonus,2))</f>
        <v>0</v>
      </c>
      <c r="AE23" s="59"/>
      <c r="AF23" s="14"/>
      <c r="AG23" s="15">
        <f>Purchases!AG23*(VLOOKUP($A23,Feature_Costs,2)-VLOOKUP(VLOOKUP("Dexterity",Purchases!$A$4:$BL$9,COLUMN()+1),Attribute_Bonus,2))</f>
        <v>0</v>
      </c>
      <c r="AH23" s="59"/>
      <c r="AI23" s="14"/>
      <c r="AJ23" s="15">
        <f>Purchases!AJ23*(VLOOKUP($A23,Feature_Costs,2)-VLOOKUP(VLOOKUP("Dexterity",Purchases!$A$4:$BL$9,COLUMN()+1),Attribute_Bonus,2))</f>
        <v>0</v>
      </c>
      <c r="AK23" s="59"/>
      <c r="AL23" s="14"/>
      <c r="AM23" s="15">
        <f>Purchases!AM23*(VLOOKUP($A23,Feature_Costs,2)-VLOOKUP(VLOOKUP("Dexterity",Purchases!$A$4:$BL$9,COLUMN()+1),Attribute_Bonus,2))</f>
        <v>0</v>
      </c>
      <c r="AN23" s="59"/>
      <c r="AO23" s="14"/>
      <c r="AP23" s="15">
        <f>Purchases!AP23*(VLOOKUP($A23,Feature_Costs,2)-VLOOKUP(VLOOKUP("Dexterity",Purchases!$A$4:$BL$9,COLUMN()+1),Attribute_Bonus,2))</f>
        <v>0</v>
      </c>
      <c r="AQ23" s="59"/>
      <c r="AR23" s="14"/>
      <c r="AS23" s="15">
        <f>Purchases!AS23*(VLOOKUP($A23,Feature_Costs,2)-VLOOKUP(VLOOKUP("Dexterity",Purchases!$A$4:$BL$9,COLUMN()+1),Attribute_Bonus,2))</f>
        <v>0</v>
      </c>
      <c r="AT23" s="59"/>
      <c r="AU23" s="14"/>
      <c r="AV23" s="15">
        <f>Purchases!AV23*(VLOOKUP($A23,Feature_Costs,2)-VLOOKUP(VLOOKUP("Dexterity",Purchases!$A$4:$BL$9,COLUMN()+1),Attribute_Bonus,2))</f>
        <v>0</v>
      </c>
      <c r="AW23" s="59"/>
      <c r="AX23" s="15"/>
      <c r="AY23" s="15">
        <f>Purchases!AY23*(VLOOKUP($A23,Feature_Costs,2)-VLOOKUP(VLOOKUP("Dexterity",Purchases!$A$4:$BL$9,COLUMN()+1),Attribute_Bonus,2))</f>
        <v>0</v>
      </c>
      <c r="AZ23" s="59"/>
      <c r="BA23" s="15"/>
      <c r="BB23" s="15">
        <f>Purchases!BB23*(VLOOKUP($A23,Feature_Costs,2)-VLOOKUP(VLOOKUP("Dexterity",Purchases!$A$4:$BL$9,COLUMN()+1),Attribute_Bonus,2))</f>
        <v>0</v>
      </c>
      <c r="BC23" s="59"/>
      <c r="BD23" s="15"/>
      <c r="BE23" s="15">
        <f>Purchases!BE23*(VLOOKUP($A23,Feature_Costs,2)-VLOOKUP(VLOOKUP("Dexterity",Purchases!$A$4:$BL$9,COLUMN()+1),Attribute_Bonus,2))</f>
        <v>0</v>
      </c>
      <c r="BF23" s="59"/>
      <c r="BG23" s="15"/>
      <c r="BH23" s="15">
        <f>Purchases!BH23*(VLOOKUP($A23,Feature_Costs,2)-VLOOKUP(VLOOKUP("Dexterity",Purchases!$A$4:$BL$9,COLUMN()+1),Attribute_Bonus,2))</f>
        <v>0</v>
      </c>
      <c r="BI23" s="59"/>
      <c r="BJ23" s="15"/>
      <c r="BK23" s="15">
        <f>Purchases!BK23*(VLOOKUP($A23,Feature_Costs,2)-VLOOKUP(VLOOKUP("Dexterity",Purchases!$A$4:$BL$9,COLUMN()+1),Attribute_Bonus,2))</f>
        <v>0</v>
      </c>
      <c r="BL23" s="59"/>
    </row>
    <row r="24" spans="1:64" ht="15">
      <c r="A24" t="str">
        <f>Purchases!A24</f>
        <v>Ranged Weapon Proficiency</v>
      </c>
      <c r="B24" s="14"/>
      <c r="C24" s="15"/>
      <c r="D24" s="15"/>
      <c r="E24" s="14"/>
      <c r="F24" s="15">
        <f>Purchases!F24*(VLOOKUP($A24,Feature_Costs,2)-VLOOKUP(VLOOKUP("Dexterity",Purchases!$A$4:$BL$9,COLUMN()+1),Attribute_Bonus,2))</f>
        <v>0</v>
      </c>
      <c r="G24" s="59"/>
      <c r="H24" s="14"/>
      <c r="I24" s="15">
        <f>Purchases!I24*(VLOOKUP($A24,Feature_Costs,2)-VLOOKUP(VLOOKUP("Dexterity",Purchases!$A$4:$BL$9,COLUMN()+1),Attribute_Bonus,2))</f>
        <v>0</v>
      </c>
      <c r="J24" s="59"/>
      <c r="K24" s="14"/>
      <c r="L24" s="15">
        <f>Purchases!L24*(VLOOKUP($A24,Feature_Costs,2)-VLOOKUP(VLOOKUP("Dexterity",Purchases!$A$4:$BL$9,COLUMN()+1),Attribute_Bonus,2))</f>
        <v>0</v>
      </c>
      <c r="M24" s="59"/>
      <c r="N24" s="14"/>
      <c r="O24" s="15">
        <f>Purchases!O24*(VLOOKUP($A24,Feature_Costs,2)-VLOOKUP(VLOOKUP("Dexterity",Purchases!$A$4:$BL$9,COLUMN()+1),Attribute_Bonus,2))</f>
        <v>0</v>
      </c>
      <c r="P24" s="59"/>
      <c r="Q24" s="14"/>
      <c r="R24" s="15">
        <f>Purchases!R24*(VLOOKUP($A24,Feature_Costs,2)-VLOOKUP(VLOOKUP("Dexterity",Purchases!$A$4:$BL$9,COLUMN()+1),Attribute_Bonus,2))</f>
        <v>0</v>
      </c>
      <c r="S24" s="59"/>
      <c r="T24" s="14"/>
      <c r="U24" s="15">
        <f>Purchases!U24*(VLOOKUP($A24,Feature_Costs,2)-VLOOKUP(VLOOKUP("Dexterity",Purchases!$A$4:$BL$9,COLUMN()+1),Attribute_Bonus,2))</f>
        <v>0</v>
      </c>
      <c r="V24" s="59"/>
      <c r="W24" s="14"/>
      <c r="X24" s="15">
        <f>Purchases!X24*(VLOOKUP($A24,Feature_Costs,2)-VLOOKUP(VLOOKUP("Dexterity",Purchases!$A$4:$BL$9,COLUMN()+1),Attribute_Bonus,2))</f>
        <v>0</v>
      </c>
      <c r="Y24" s="59"/>
      <c r="Z24" s="14"/>
      <c r="AA24" s="15">
        <f>Purchases!AA24*(VLOOKUP($A24,Feature_Costs,2)-VLOOKUP(VLOOKUP("Dexterity",Purchases!$A$4:$BL$9,COLUMN()+1),Attribute_Bonus,2))</f>
        <v>0</v>
      </c>
      <c r="AB24" s="59"/>
      <c r="AC24" s="14"/>
      <c r="AD24" s="15">
        <f>Purchases!AD24*(VLOOKUP($A24,Feature_Costs,2)-VLOOKUP(VLOOKUP("Dexterity",Purchases!$A$4:$BL$9,COLUMN()+1),Attribute_Bonus,2))</f>
        <v>0</v>
      </c>
      <c r="AE24" s="59"/>
      <c r="AF24" s="14"/>
      <c r="AG24" s="15">
        <f>Purchases!AG24*(VLOOKUP($A24,Feature_Costs,2)-VLOOKUP(VLOOKUP("Dexterity",Purchases!$A$4:$BL$9,COLUMN()+1),Attribute_Bonus,2))</f>
        <v>0</v>
      </c>
      <c r="AH24" s="59"/>
      <c r="AI24" s="14"/>
      <c r="AJ24" s="15">
        <f>Purchases!AJ24*(VLOOKUP($A24,Feature_Costs,2)-VLOOKUP(VLOOKUP("Dexterity",Purchases!$A$4:$BL$9,COLUMN()+1),Attribute_Bonus,2))</f>
        <v>0</v>
      </c>
      <c r="AK24" s="59"/>
      <c r="AL24" s="14"/>
      <c r="AM24" s="15">
        <f>Purchases!AM24*(VLOOKUP($A24,Feature_Costs,2)-VLOOKUP(VLOOKUP("Dexterity",Purchases!$A$4:$BL$9,COLUMN()+1),Attribute_Bonus,2))</f>
        <v>0</v>
      </c>
      <c r="AN24" s="59"/>
      <c r="AO24" s="14"/>
      <c r="AP24" s="15">
        <f>Purchases!AP24*(VLOOKUP($A24,Feature_Costs,2)-VLOOKUP(VLOOKUP("Dexterity",Purchases!$A$4:$BL$9,COLUMN()+1),Attribute_Bonus,2))</f>
        <v>0</v>
      </c>
      <c r="AQ24" s="59"/>
      <c r="AR24" s="14"/>
      <c r="AS24" s="15">
        <f>Purchases!AS24*(VLOOKUP($A24,Feature_Costs,2)-VLOOKUP(VLOOKUP("Dexterity",Purchases!$A$4:$BL$9,COLUMN()+1),Attribute_Bonus,2))</f>
        <v>0</v>
      </c>
      <c r="AT24" s="59"/>
      <c r="AU24" s="14"/>
      <c r="AV24" s="15">
        <f>Purchases!AV24*(VLOOKUP($A24,Feature_Costs,2)-VLOOKUP(VLOOKUP("Dexterity",Purchases!$A$4:$BL$9,COLUMN()+1),Attribute_Bonus,2))</f>
        <v>0</v>
      </c>
      <c r="AW24" s="59"/>
      <c r="AX24" s="15"/>
      <c r="AY24" s="15">
        <f>Purchases!AY24*(VLOOKUP($A24,Feature_Costs,2)-VLOOKUP(VLOOKUP("Dexterity",Purchases!$A$4:$BL$9,COLUMN()+1),Attribute_Bonus,2))</f>
        <v>0</v>
      </c>
      <c r="AZ24" s="59"/>
      <c r="BA24" s="15"/>
      <c r="BB24" s="15">
        <f>Purchases!BB24*(VLOOKUP($A24,Feature_Costs,2)-VLOOKUP(VLOOKUP("Dexterity",Purchases!$A$4:$BL$9,COLUMN()+1),Attribute_Bonus,2))</f>
        <v>0</v>
      </c>
      <c r="BC24" s="59"/>
      <c r="BD24" s="15"/>
      <c r="BE24" s="15">
        <f>Purchases!BE24*(VLOOKUP($A24,Feature_Costs,2)-VLOOKUP(VLOOKUP("Dexterity",Purchases!$A$4:$BL$9,COLUMN()+1),Attribute_Bonus,2))</f>
        <v>0</v>
      </c>
      <c r="BF24" s="59"/>
      <c r="BG24" s="15"/>
      <c r="BH24" s="15">
        <f>Purchases!BH24*(VLOOKUP($A24,Feature_Costs,2)-VLOOKUP(VLOOKUP("Dexterity",Purchases!$A$4:$BL$9,COLUMN()+1),Attribute_Bonus,2))</f>
        <v>0</v>
      </c>
      <c r="BI24" s="59"/>
      <c r="BJ24" s="15"/>
      <c r="BK24" s="15">
        <f>Purchases!BK24*(VLOOKUP($A24,Feature_Costs,2)-VLOOKUP(VLOOKUP("Dexterity",Purchases!$A$4:$BL$9,COLUMN()+1),Attribute_Bonus,2))</f>
        <v>0</v>
      </c>
      <c r="BL24" s="59"/>
    </row>
    <row r="25" spans="1:64" ht="15">
      <c r="A25" t="str">
        <f>Purchases!A25</f>
        <v>Melee Weapon Proficiency</v>
      </c>
      <c r="B25" s="14"/>
      <c r="C25" s="15"/>
      <c r="D25" s="15"/>
      <c r="E25" s="14"/>
      <c r="F25" s="15">
        <f>Purchases!F25*(VLOOKUP($A25,Feature_Costs,2)-VLOOKUP(VLOOKUP("Strength",Purchases!$A$4:$BL$9,COLUMN()+1),Attribute_Bonus,2))</f>
        <v>0</v>
      </c>
      <c r="G25" s="59"/>
      <c r="H25" s="14"/>
      <c r="I25" s="15">
        <f>Purchases!I25*(VLOOKUP($A25,Feature_Costs,2)-VLOOKUP(VLOOKUP("Strength",Purchases!$A$4:$BL$9,COLUMN()+1),Attribute_Bonus,2))</f>
        <v>0</v>
      </c>
      <c r="J25" s="59"/>
      <c r="K25" s="14"/>
      <c r="L25" s="15">
        <f>Purchases!L25*(VLOOKUP($A25,Feature_Costs,2)-VLOOKUP(VLOOKUP("Strength",Purchases!$A$4:$BL$9,COLUMN()+1),Attribute_Bonus,2))</f>
        <v>0</v>
      </c>
      <c r="M25" s="59"/>
      <c r="N25" s="14"/>
      <c r="O25" s="15">
        <f>Purchases!O25*(VLOOKUP($A25,Feature_Costs,2)-VLOOKUP(VLOOKUP("Strength",Purchases!$A$4:$BL$9,COLUMN()+1),Attribute_Bonus,2))</f>
        <v>0</v>
      </c>
      <c r="P25" s="59"/>
      <c r="Q25" s="14"/>
      <c r="R25" s="15">
        <f>Purchases!R25*(VLOOKUP($A25,Feature_Costs,2)-VLOOKUP(VLOOKUP("Strength",Purchases!$A$4:$BL$9,COLUMN()+1),Attribute_Bonus,2))</f>
        <v>0</v>
      </c>
      <c r="S25" s="59"/>
      <c r="T25" s="14"/>
      <c r="U25" s="15">
        <f>Purchases!U25*(VLOOKUP($A25,Feature_Costs,2)-VLOOKUP(VLOOKUP("Strength",Purchases!$A$4:$BL$9,COLUMN()+1),Attribute_Bonus,2))</f>
        <v>0</v>
      </c>
      <c r="V25" s="59"/>
      <c r="W25" s="14"/>
      <c r="X25" s="15">
        <f>Purchases!X25*(VLOOKUP($A25,Feature_Costs,2)-VLOOKUP(VLOOKUP("Strength",Purchases!$A$4:$BL$9,COLUMN()+1),Attribute_Bonus,2))</f>
        <v>0</v>
      </c>
      <c r="Y25" s="59"/>
      <c r="Z25" s="14"/>
      <c r="AA25" s="15">
        <f>Purchases!AA25*(VLOOKUP($A25,Feature_Costs,2)-VLOOKUP(VLOOKUP("Strength",Purchases!$A$4:$BL$9,COLUMN()+1),Attribute_Bonus,2))</f>
        <v>0</v>
      </c>
      <c r="AB25" s="59"/>
      <c r="AC25" s="14"/>
      <c r="AD25" s="15">
        <f>Purchases!AD25*(VLOOKUP($A25,Feature_Costs,2)-VLOOKUP(VLOOKUP("Strength",Purchases!$A$4:$BL$9,COLUMN()+1),Attribute_Bonus,2))</f>
        <v>0</v>
      </c>
      <c r="AE25" s="59"/>
      <c r="AF25" s="14"/>
      <c r="AG25" s="15">
        <f>Purchases!AG25*(VLOOKUP($A25,Feature_Costs,2)-VLOOKUP(VLOOKUP("Strength",Purchases!$A$4:$BL$9,COLUMN()+1),Attribute_Bonus,2))</f>
        <v>0</v>
      </c>
      <c r="AH25" s="59"/>
      <c r="AI25" s="14"/>
      <c r="AJ25" s="15">
        <f>Purchases!AJ25*(VLOOKUP($A25,Feature_Costs,2)-VLOOKUP(VLOOKUP("Strength",Purchases!$A$4:$BL$9,COLUMN()+1),Attribute_Bonus,2))</f>
        <v>0</v>
      </c>
      <c r="AK25" s="59"/>
      <c r="AL25" s="14"/>
      <c r="AM25" s="15">
        <f>Purchases!AM25*(VLOOKUP($A25,Feature_Costs,2)-VLOOKUP(VLOOKUP("Strength",Purchases!$A$4:$BL$9,COLUMN()+1),Attribute_Bonus,2))</f>
        <v>0</v>
      </c>
      <c r="AN25" s="59"/>
      <c r="AO25" s="14"/>
      <c r="AP25" s="15">
        <f>Purchases!AP25*(VLOOKUP($A25,Feature_Costs,2)-VLOOKUP(VLOOKUP("Strength",Purchases!$A$4:$BL$9,COLUMN()+1),Attribute_Bonus,2))</f>
        <v>0</v>
      </c>
      <c r="AQ25" s="59"/>
      <c r="AR25" s="14"/>
      <c r="AS25" s="15">
        <f>Purchases!AS25*(VLOOKUP($A25,Feature_Costs,2)-VLOOKUP(VLOOKUP("Strength",Purchases!$A$4:$BL$9,COLUMN()+1),Attribute_Bonus,2))</f>
        <v>0</v>
      </c>
      <c r="AT25" s="59"/>
      <c r="AU25" s="14"/>
      <c r="AV25" s="15">
        <f>Purchases!AV25*(VLOOKUP($A25,Feature_Costs,2)-VLOOKUP(VLOOKUP("Strength",Purchases!$A$4:$BL$9,COLUMN()+1),Attribute_Bonus,2))</f>
        <v>0</v>
      </c>
      <c r="AW25" s="59"/>
      <c r="AX25" s="15"/>
      <c r="AY25" s="15">
        <f>Purchases!AY25*(VLOOKUP($A25,Feature_Costs,2)-VLOOKUP(VLOOKUP("Strength",Purchases!$A$4:$BL$9,COLUMN()+1),Attribute_Bonus,2))</f>
        <v>0</v>
      </c>
      <c r="AZ25" s="59"/>
      <c r="BA25" s="15"/>
      <c r="BB25" s="15">
        <f>Purchases!BB25*(VLOOKUP($A25,Feature_Costs,2)-VLOOKUP(VLOOKUP("Strength",Purchases!$A$4:$BL$9,COLUMN()+1),Attribute_Bonus,2))</f>
        <v>0</v>
      </c>
      <c r="BC25" s="59"/>
      <c r="BD25" s="15"/>
      <c r="BE25" s="15">
        <f>Purchases!BE25*(VLOOKUP($A25,Feature_Costs,2)-VLOOKUP(VLOOKUP("Strength",Purchases!$A$4:$BL$9,COLUMN()+1),Attribute_Bonus,2))</f>
        <v>0</v>
      </c>
      <c r="BF25" s="59"/>
      <c r="BG25" s="15"/>
      <c r="BH25" s="15">
        <f>Purchases!BH25*(VLOOKUP($A25,Feature_Costs,2)-VLOOKUP(VLOOKUP("Strength",Purchases!$A$4:$BL$9,COLUMN()+1),Attribute_Bonus,2))</f>
        <v>0</v>
      </c>
      <c r="BI25" s="59"/>
      <c r="BJ25" s="15"/>
      <c r="BK25" s="15">
        <f>Purchases!BK25*(VLOOKUP($A25,Feature_Costs,2)-VLOOKUP(VLOOKUP("Strength",Purchases!$A$4:$BL$9,COLUMN()+1),Attribute_Bonus,2))</f>
        <v>0</v>
      </c>
      <c r="BL25" s="59"/>
    </row>
    <row r="26" spans="1:64" ht="15">
      <c r="A26" s="18" t="s">
        <v>176</v>
      </c>
      <c r="B26" s="19"/>
      <c r="C26" s="20"/>
      <c r="D26" s="20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20"/>
      <c r="Y26" s="21"/>
      <c r="Z26" s="19"/>
      <c r="AA26" s="20"/>
      <c r="AB26" s="21"/>
      <c r="AC26" s="19"/>
      <c r="AD26" s="20"/>
      <c r="AE26" s="21"/>
      <c r="AF26" s="19"/>
      <c r="AG26" s="20"/>
      <c r="AH26" s="21"/>
      <c r="AI26" s="19"/>
      <c r="AJ26" s="20"/>
      <c r="AK26" s="21"/>
      <c r="AL26" s="19"/>
      <c r="AM26" s="20"/>
      <c r="AN26" s="21"/>
      <c r="AO26" s="19"/>
      <c r="AP26" s="20"/>
      <c r="AQ26" s="21"/>
      <c r="AR26" s="19"/>
      <c r="AS26" s="20"/>
      <c r="AT26" s="21"/>
      <c r="AU26" s="19"/>
      <c r="AV26" s="20"/>
      <c r="AW26" s="21"/>
      <c r="AX26" s="20"/>
      <c r="AY26" s="20"/>
      <c r="AZ26" s="21"/>
      <c r="BA26" s="20"/>
      <c r="BB26" s="20"/>
      <c r="BC26" s="21"/>
      <c r="BD26" s="20"/>
      <c r="BE26" s="20"/>
      <c r="BF26" s="21"/>
      <c r="BG26" s="20"/>
      <c r="BH26" s="20"/>
      <c r="BI26" s="21"/>
      <c r="BJ26" s="20"/>
      <c r="BK26" s="20"/>
      <c r="BL26" s="21"/>
    </row>
    <row r="27" spans="1:64" ht="15">
      <c r="A27" t="str">
        <f>Purchases!A27</f>
        <v>Artificer's Touch</v>
      </c>
      <c r="B27" s="14"/>
      <c r="C27" s="15"/>
      <c r="D27" s="15"/>
      <c r="E27" s="14"/>
      <c r="F27" s="15">
        <f>Purchases!F27*VLOOKUP($A27,Feature_Costs,2)</f>
        <v>0</v>
      </c>
      <c r="G27" s="59"/>
      <c r="H27" s="14"/>
      <c r="I27" s="15">
        <f>Purchases!I27*VLOOKUP($A27,Feature_Costs,2)</f>
        <v>0</v>
      </c>
      <c r="J27" s="59"/>
      <c r="K27" s="14"/>
      <c r="L27" s="15">
        <f>Purchases!L27*VLOOKUP($A27,Feature_Costs,2)</f>
        <v>0</v>
      </c>
      <c r="M27" s="59"/>
      <c r="N27" s="14"/>
      <c r="O27" s="15">
        <f>Purchases!O27*VLOOKUP($A27,Feature_Costs,2)</f>
        <v>0</v>
      </c>
      <c r="P27" s="59"/>
      <c r="Q27" s="14"/>
      <c r="R27" s="15">
        <f>Purchases!R27*VLOOKUP($A27,Feature_Costs,2)</f>
        <v>0</v>
      </c>
      <c r="S27" s="59"/>
      <c r="T27" s="14"/>
      <c r="U27" s="15">
        <f>Purchases!U27*VLOOKUP($A27,Feature_Costs,2)</f>
        <v>0</v>
      </c>
      <c r="V27" s="59"/>
      <c r="W27" s="14"/>
      <c r="X27" s="15">
        <f>Purchases!X27*VLOOKUP($A27,Feature_Costs,2)</f>
        <v>0</v>
      </c>
      <c r="Y27" s="59"/>
      <c r="Z27" s="14"/>
      <c r="AA27" s="15">
        <f>Purchases!AA27*VLOOKUP($A27,Feature_Costs,2)</f>
        <v>0</v>
      </c>
      <c r="AB27" s="59"/>
      <c r="AC27" s="14"/>
      <c r="AD27" s="15">
        <f>Purchases!AD27*VLOOKUP($A27,Feature_Costs,2)</f>
        <v>0</v>
      </c>
      <c r="AE27" s="59"/>
      <c r="AF27" s="14"/>
      <c r="AG27" s="15">
        <f>Purchases!AG27*VLOOKUP($A27,Feature_Costs,2)</f>
        <v>0</v>
      </c>
      <c r="AH27" s="59"/>
      <c r="AI27" s="14"/>
      <c r="AJ27" s="15">
        <f>Purchases!AJ27*VLOOKUP($A27,Feature_Costs,2)</f>
        <v>0</v>
      </c>
      <c r="AK27" s="59"/>
      <c r="AL27" s="14"/>
      <c r="AM27" s="15">
        <f>Purchases!AM27*VLOOKUP($A27,Feature_Costs,2)</f>
        <v>0</v>
      </c>
      <c r="AN27" s="59"/>
      <c r="AO27" s="14"/>
      <c r="AP27" s="15">
        <f>Purchases!AP27*VLOOKUP($A27,Feature_Costs,2)</f>
        <v>0</v>
      </c>
      <c r="AQ27" s="59"/>
      <c r="AR27" s="14"/>
      <c r="AS27" s="15">
        <f>Purchases!AS27*VLOOKUP($A27,Feature_Costs,2)</f>
        <v>0</v>
      </c>
      <c r="AT27" s="59"/>
      <c r="AU27" s="14"/>
      <c r="AV27" s="15">
        <f>Purchases!AV27*VLOOKUP($A27,Feature_Costs,2)</f>
        <v>0</v>
      </c>
      <c r="AW27" s="59"/>
      <c r="AX27" s="15"/>
      <c r="AY27" s="15">
        <f>Purchases!AY27*VLOOKUP($A27,Feature_Costs,2)</f>
        <v>0</v>
      </c>
      <c r="AZ27" s="59"/>
      <c r="BA27" s="15"/>
      <c r="BB27" s="15">
        <f>Purchases!BB27*VLOOKUP($A27,Feature_Costs,2)</f>
        <v>0</v>
      </c>
      <c r="BC27" s="59"/>
      <c r="BD27" s="15"/>
      <c r="BE27" s="15">
        <f>Purchases!BE27*VLOOKUP($A27,Feature_Costs,2)</f>
        <v>0</v>
      </c>
      <c r="BF27" s="59"/>
      <c r="BG27" s="15"/>
      <c r="BH27" s="15">
        <f>Purchases!BH27*VLOOKUP($A27,Feature_Costs,2)</f>
        <v>0</v>
      </c>
      <c r="BI27" s="59"/>
      <c r="BJ27" s="15"/>
      <c r="BK27" s="15">
        <f>Purchases!BK27*VLOOKUP($A27,Feature_Costs,2)</f>
        <v>0</v>
      </c>
      <c r="BL27" s="59"/>
    </row>
    <row r="28" spans="1:64" ht="15">
      <c r="A28" t="str">
        <f>Purchases!A28</f>
        <v>Blind Fighting</v>
      </c>
      <c r="B28" s="14"/>
      <c r="C28" s="15"/>
      <c r="D28" s="15"/>
      <c r="E28" s="14"/>
      <c r="F28" s="15">
        <f>Purchases!F28*VLOOKUP($A28,Feature_Costs,2)</f>
        <v>0</v>
      </c>
      <c r="G28" s="59"/>
      <c r="H28" s="14"/>
      <c r="I28" s="15">
        <f>Purchases!I28*VLOOKUP($A28,Feature_Costs,2)</f>
        <v>0</v>
      </c>
      <c r="J28" s="59"/>
      <c r="K28" s="14"/>
      <c r="L28" s="15">
        <f>Purchases!L28*VLOOKUP($A28,Feature_Costs,2)</f>
        <v>0</v>
      </c>
      <c r="M28" s="59"/>
      <c r="N28" s="14"/>
      <c r="O28" s="15">
        <f>Purchases!O28*VLOOKUP($A28,Feature_Costs,2)</f>
        <v>0</v>
      </c>
      <c r="P28" s="59"/>
      <c r="Q28" s="14"/>
      <c r="R28" s="15">
        <f>Purchases!R28*VLOOKUP($A28,Feature_Costs,2)</f>
        <v>0</v>
      </c>
      <c r="S28" s="59"/>
      <c r="T28" s="14"/>
      <c r="U28" s="15">
        <f>Purchases!U28*VLOOKUP($A28,Feature_Costs,2)</f>
        <v>0</v>
      </c>
      <c r="V28" s="59"/>
      <c r="W28" s="14"/>
      <c r="X28" s="15">
        <f>Purchases!X28*VLOOKUP($A28,Feature_Costs,2)</f>
        <v>0</v>
      </c>
      <c r="Y28" s="59"/>
      <c r="Z28" s="14"/>
      <c r="AA28" s="15">
        <f>Purchases!AA28*VLOOKUP($A28,Feature_Costs,2)</f>
        <v>0</v>
      </c>
      <c r="AB28" s="59"/>
      <c r="AC28" s="14"/>
      <c r="AD28" s="15">
        <f>Purchases!AD28*VLOOKUP($A28,Feature_Costs,2)</f>
        <v>0</v>
      </c>
      <c r="AE28" s="59"/>
      <c r="AF28" s="14"/>
      <c r="AG28" s="15">
        <f>Purchases!AG28*VLOOKUP($A28,Feature_Costs,2)</f>
        <v>0</v>
      </c>
      <c r="AH28" s="59"/>
      <c r="AI28" s="14"/>
      <c r="AJ28" s="15">
        <f>Purchases!AJ28*VLOOKUP($A28,Feature_Costs,2)</f>
        <v>0</v>
      </c>
      <c r="AK28" s="59"/>
      <c r="AL28" s="14"/>
      <c r="AM28" s="15">
        <f>Purchases!AM28*VLOOKUP($A28,Feature_Costs,2)</f>
        <v>0</v>
      </c>
      <c r="AN28" s="59"/>
      <c r="AO28" s="14"/>
      <c r="AP28" s="15">
        <f>Purchases!AP28*VLOOKUP($A28,Feature_Costs,2)</f>
        <v>0</v>
      </c>
      <c r="AQ28" s="59"/>
      <c r="AR28" s="14"/>
      <c r="AS28" s="15">
        <f>Purchases!AS28*VLOOKUP($A28,Feature_Costs,2)</f>
        <v>0</v>
      </c>
      <c r="AT28" s="59"/>
      <c r="AU28" s="14"/>
      <c r="AV28" s="15">
        <f>Purchases!AV28*VLOOKUP($A28,Feature_Costs,2)</f>
        <v>0</v>
      </c>
      <c r="AW28" s="59"/>
      <c r="AX28" s="15"/>
      <c r="AY28" s="15">
        <f>Purchases!AY28*VLOOKUP($A28,Feature_Costs,2)</f>
        <v>0</v>
      </c>
      <c r="AZ28" s="59"/>
      <c r="BA28" s="15"/>
      <c r="BB28" s="15">
        <f>Purchases!BB28*VLOOKUP($A28,Feature_Costs,2)</f>
        <v>0</v>
      </c>
      <c r="BC28" s="59"/>
      <c r="BD28" s="15"/>
      <c r="BE28" s="15">
        <f>Purchases!BE28*VLOOKUP($A28,Feature_Costs,2)</f>
        <v>0</v>
      </c>
      <c r="BF28" s="59"/>
      <c r="BG28" s="15"/>
      <c r="BH28" s="15">
        <f>Purchases!BH28*VLOOKUP($A28,Feature_Costs,2)</f>
        <v>0</v>
      </c>
      <c r="BI28" s="59"/>
      <c r="BJ28" s="15"/>
      <c r="BK28" s="15">
        <f>Purchases!BK28*VLOOKUP($A28,Feature_Costs,2)</f>
        <v>0</v>
      </c>
      <c r="BL28" s="59"/>
    </row>
    <row r="29" spans="1:64" ht="15">
      <c r="A29" t="str">
        <f>Purchases!A29</f>
        <v>Combat Reflexes</v>
      </c>
      <c r="B29" s="14"/>
      <c r="C29" s="15"/>
      <c r="D29" s="15"/>
      <c r="E29" s="14"/>
      <c r="F29" s="15">
        <f>Purchases!F29*VLOOKUP($A29,Feature_Costs,2)</f>
        <v>0</v>
      </c>
      <c r="G29" s="59"/>
      <c r="H29" s="14"/>
      <c r="I29" s="15">
        <f>Purchases!I29*VLOOKUP($A29,Feature_Costs,2)</f>
        <v>0</v>
      </c>
      <c r="J29" s="59"/>
      <c r="K29" s="14"/>
      <c r="L29" s="15">
        <f>Purchases!L29*VLOOKUP($A29,Feature_Costs,2)</f>
        <v>0</v>
      </c>
      <c r="M29" s="59"/>
      <c r="N29" s="14"/>
      <c r="O29" s="15">
        <f>Purchases!O29*VLOOKUP($A29,Feature_Costs,2)</f>
        <v>0</v>
      </c>
      <c r="P29" s="59"/>
      <c r="Q29" s="14"/>
      <c r="R29" s="15">
        <f>Purchases!R29*VLOOKUP($A29,Feature_Costs,2)</f>
        <v>0</v>
      </c>
      <c r="S29" s="59"/>
      <c r="T29" s="14"/>
      <c r="U29" s="15">
        <f>Purchases!U29*VLOOKUP($A29,Feature_Costs,2)</f>
        <v>0</v>
      </c>
      <c r="V29" s="59"/>
      <c r="W29" s="14"/>
      <c r="X29" s="15">
        <f>Purchases!X29*VLOOKUP($A29,Feature_Costs,2)</f>
        <v>0</v>
      </c>
      <c r="Y29" s="59"/>
      <c r="Z29" s="14"/>
      <c r="AA29" s="15">
        <f>Purchases!AA29*VLOOKUP($A29,Feature_Costs,2)</f>
        <v>0</v>
      </c>
      <c r="AB29" s="59"/>
      <c r="AC29" s="14"/>
      <c r="AD29" s="15">
        <f>Purchases!AD29*VLOOKUP($A29,Feature_Costs,2)</f>
        <v>0</v>
      </c>
      <c r="AE29" s="59"/>
      <c r="AF29" s="14"/>
      <c r="AG29" s="15">
        <f>Purchases!AG29*VLOOKUP($A29,Feature_Costs,2)</f>
        <v>0</v>
      </c>
      <c r="AH29" s="59"/>
      <c r="AI29" s="14"/>
      <c r="AJ29" s="15">
        <f>Purchases!AJ29*VLOOKUP($A29,Feature_Costs,2)</f>
        <v>0</v>
      </c>
      <c r="AK29" s="59"/>
      <c r="AL29" s="14"/>
      <c r="AM29" s="15">
        <f>Purchases!AM29*VLOOKUP($A29,Feature_Costs,2)</f>
        <v>0</v>
      </c>
      <c r="AN29" s="59"/>
      <c r="AO29" s="14"/>
      <c r="AP29" s="15">
        <f>Purchases!AP29*VLOOKUP($A29,Feature_Costs,2)</f>
        <v>0</v>
      </c>
      <c r="AQ29" s="59"/>
      <c r="AR29" s="14"/>
      <c r="AS29" s="15">
        <f>Purchases!AS29*VLOOKUP($A29,Feature_Costs,2)</f>
        <v>0</v>
      </c>
      <c r="AT29" s="59"/>
      <c r="AU29" s="14"/>
      <c r="AV29" s="15">
        <f>Purchases!AV29*VLOOKUP($A29,Feature_Costs,2)</f>
        <v>0</v>
      </c>
      <c r="AW29" s="59"/>
      <c r="AX29" s="15"/>
      <c r="AY29" s="15">
        <f>Purchases!AY29*VLOOKUP($A29,Feature_Costs,2)</f>
        <v>0</v>
      </c>
      <c r="AZ29" s="59"/>
      <c r="BA29" s="15"/>
      <c r="BB29" s="15">
        <f>Purchases!BB29*VLOOKUP($A29,Feature_Costs,2)</f>
        <v>0</v>
      </c>
      <c r="BC29" s="59"/>
      <c r="BD29" s="15"/>
      <c r="BE29" s="15">
        <f>Purchases!BE29*VLOOKUP($A29,Feature_Costs,2)</f>
        <v>0</v>
      </c>
      <c r="BF29" s="59"/>
      <c r="BG29" s="15"/>
      <c r="BH29" s="15">
        <f>Purchases!BH29*VLOOKUP($A29,Feature_Costs,2)</f>
        <v>0</v>
      </c>
      <c r="BI29" s="59"/>
      <c r="BJ29" s="15"/>
      <c r="BK29" s="15">
        <f>Purchases!BK29*VLOOKUP($A29,Feature_Costs,2)</f>
        <v>0</v>
      </c>
      <c r="BL29" s="59"/>
    </row>
    <row r="30" spans="1:64" ht="15">
      <c r="A30" t="str">
        <f>Purchases!A30</f>
        <v>Dodge</v>
      </c>
      <c r="B30" s="14"/>
      <c r="C30" s="15"/>
      <c r="D30" s="15"/>
      <c r="E30" s="14"/>
      <c r="F30" s="15">
        <f>Purchases!F30*VLOOKUP($A30,Feature_Costs,2)</f>
        <v>0</v>
      </c>
      <c r="G30" s="59"/>
      <c r="H30" s="14"/>
      <c r="I30" s="15">
        <f>Purchases!I30*VLOOKUP($A30,Feature_Costs,2)</f>
        <v>0</v>
      </c>
      <c r="J30" s="59"/>
      <c r="K30" s="14"/>
      <c r="L30" s="15">
        <f>Purchases!L30*VLOOKUP($A30,Feature_Costs,2)</f>
        <v>0</v>
      </c>
      <c r="M30" s="59"/>
      <c r="N30" s="14"/>
      <c r="O30" s="15">
        <f>Purchases!O30*VLOOKUP($A30,Feature_Costs,2)</f>
        <v>0</v>
      </c>
      <c r="P30" s="59"/>
      <c r="Q30" s="14"/>
      <c r="R30" s="15">
        <f>Purchases!R30*VLOOKUP($A30,Feature_Costs,2)</f>
        <v>0</v>
      </c>
      <c r="S30" s="59"/>
      <c r="T30" s="14"/>
      <c r="U30" s="15">
        <f>Purchases!U30*VLOOKUP($A30,Feature_Costs,2)</f>
        <v>0</v>
      </c>
      <c r="V30" s="59"/>
      <c r="W30" s="14"/>
      <c r="X30" s="15">
        <f>Purchases!X30*VLOOKUP($A30,Feature_Costs,2)</f>
        <v>0</v>
      </c>
      <c r="Y30" s="59"/>
      <c r="Z30" s="14"/>
      <c r="AA30" s="15">
        <f>Purchases!AA30*VLOOKUP($A30,Feature_Costs,2)</f>
        <v>0</v>
      </c>
      <c r="AB30" s="59"/>
      <c r="AC30" s="14"/>
      <c r="AD30" s="15">
        <f>Purchases!AD30*VLOOKUP($A30,Feature_Costs,2)</f>
        <v>0</v>
      </c>
      <c r="AE30" s="59"/>
      <c r="AF30" s="14"/>
      <c r="AG30" s="15">
        <f>Purchases!AG30*VLOOKUP($A30,Feature_Costs,2)</f>
        <v>0</v>
      </c>
      <c r="AH30" s="59"/>
      <c r="AI30" s="14"/>
      <c r="AJ30" s="15">
        <f>Purchases!AJ30*VLOOKUP($A30,Feature_Costs,2)</f>
        <v>0</v>
      </c>
      <c r="AK30" s="59"/>
      <c r="AL30" s="14"/>
      <c r="AM30" s="15">
        <f>Purchases!AM30*VLOOKUP($A30,Feature_Costs,2)</f>
        <v>0</v>
      </c>
      <c r="AN30" s="59"/>
      <c r="AO30" s="14"/>
      <c r="AP30" s="15">
        <f>Purchases!AP30*VLOOKUP($A30,Feature_Costs,2)</f>
        <v>0</v>
      </c>
      <c r="AQ30" s="59"/>
      <c r="AR30" s="14"/>
      <c r="AS30" s="15">
        <f>Purchases!AS30*VLOOKUP($A30,Feature_Costs,2)</f>
        <v>0</v>
      </c>
      <c r="AT30" s="59"/>
      <c r="AU30" s="14"/>
      <c r="AV30" s="15">
        <f>Purchases!AV30*VLOOKUP($A30,Feature_Costs,2)</f>
        <v>0</v>
      </c>
      <c r="AW30" s="59"/>
      <c r="AX30" s="15"/>
      <c r="AY30" s="15">
        <f>Purchases!AY30*VLOOKUP($A30,Feature_Costs,2)</f>
        <v>0</v>
      </c>
      <c r="AZ30" s="59"/>
      <c r="BA30" s="15"/>
      <c r="BB30" s="15">
        <f>Purchases!BB30*VLOOKUP($A30,Feature_Costs,2)</f>
        <v>0</v>
      </c>
      <c r="BC30" s="59"/>
      <c r="BD30" s="15"/>
      <c r="BE30" s="15">
        <f>Purchases!BE30*VLOOKUP($A30,Feature_Costs,2)</f>
        <v>0</v>
      </c>
      <c r="BF30" s="59"/>
      <c r="BG30" s="15"/>
      <c r="BH30" s="15">
        <f>Purchases!BH30*VLOOKUP($A30,Feature_Costs,2)</f>
        <v>0</v>
      </c>
      <c r="BI30" s="59"/>
      <c r="BJ30" s="15"/>
      <c r="BK30" s="15">
        <f>Purchases!BK30*VLOOKUP($A30,Feature_Costs,2)</f>
        <v>0</v>
      </c>
      <c r="BL30" s="59"/>
    </row>
    <row r="31" spans="1:64" ht="15">
      <c r="A31" t="str">
        <f>Purchases!A31</f>
        <v>Great Fortitude</v>
      </c>
      <c r="B31" s="14"/>
      <c r="C31" s="15"/>
      <c r="D31" s="15"/>
      <c r="E31" s="14"/>
      <c r="F31" s="15">
        <f>Purchases!F31*VLOOKUP($A31,Feature_Costs,2)</f>
        <v>0</v>
      </c>
      <c r="G31" s="59"/>
      <c r="H31" s="14"/>
      <c r="I31" s="15">
        <f>Purchases!I31*VLOOKUP($A31,Feature_Costs,2)</f>
        <v>0</v>
      </c>
      <c r="J31" s="59"/>
      <c r="K31" s="14"/>
      <c r="L31" s="15">
        <f>Purchases!L31*VLOOKUP($A31,Feature_Costs,2)</f>
        <v>0</v>
      </c>
      <c r="M31" s="59"/>
      <c r="N31" s="14"/>
      <c r="O31" s="15">
        <f>Purchases!O31*VLOOKUP($A31,Feature_Costs,2)</f>
        <v>0</v>
      </c>
      <c r="P31" s="59"/>
      <c r="Q31" s="14"/>
      <c r="R31" s="15">
        <f>Purchases!R31*VLOOKUP($A31,Feature_Costs,2)</f>
        <v>0</v>
      </c>
      <c r="S31" s="59"/>
      <c r="T31" s="14"/>
      <c r="U31" s="15">
        <f>Purchases!U31*VLOOKUP($A31,Feature_Costs,2)</f>
        <v>0</v>
      </c>
      <c r="V31" s="59"/>
      <c r="W31" s="14"/>
      <c r="X31" s="15">
        <f>Purchases!X31*VLOOKUP($A31,Feature_Costs,2)</f>
        <v>0</v>
      </c>
      <c r="Y31" s="59"/>
      <c r="Z31" s="14"/>
      <c r="AA31" s="15">
        <f>Purchases!AA31*VLOOKUP($A31,Feature_Costs,2)</f>
        <v>0</v>
      </c>
      <c r="AB31" s="59"/>
      <c r="AC31" s="14"/>
      <c r="AD31" s="15">
        <f>Purchases!AD31*VLOOKUP($A31,Feature_Costs,2)</f>
        <v>0</v>
      </c>
      <c r="AE31" s="59"/>
      <c r="AF31" s="14"/>
      <c r="AG31" s="15">
        <f>Purchases!AG31*VLOOKUP($A31,Feature_Costs,2)</f>
        <v>0</v>
      </c>
      <c r="AH31" s="59"/>
      <c r="AI31" s="14"/>
      <c r="AJ31" s="15">
        <f>Purchases!AJ31*VLOOKUP($A31,Feature_Costs,2)</f>
        <v>0</v>
      </c>
      <c r="AK31" s="59"/>
      <c r="AL31" s="14"/>
      <c r="AM31" s="15">
        <f>Purchases!AM31*VLOOKUP($A31,Feature_Costs,2)</f>
        <v>0</v>
      </c>
      <c r="AN31" s="59"/>
      <c r="AO31" s="14"/>
      <c r="AP31" s="15">
        <f>Purchases!AP31*VLOOKUP($A31,Feature_Costs,2)</f>
        <v>0</v>
      </c>
      <c r="AQ31" s="59"/>
      <c r="AR31" s="14"/>
      <c r="AS31" s="15">
        <f>Purchases!AS31*VLOOKUP($A31,Feature_Costs,2)</f>
        <v>0</v>
      </c>
      <c r="AT31" s="59"/>
      <c r="AU31" s="14"/>
      <c r="AV31" s="15">
        <f>Purchases!AV31*VLOOKUP($A31,Feature_Costs,2)</f>
        <v>0</v>
      </c>
      <c r="AW31" s="59"/>
      <c r="AX31" s="15"/>
      <c r="AY31" s="15">
        <f>Purchases!AY31*VLOOKUP($A31,Feature_Costs,2)</f>
        <v>0</v>
      </c>
      <c r="AZ31" s="59"/>
      <c r="BA31" s="15"/>
      <c r="BB31" s="15">
        <f>Purchases!BB31*VLOOKUP($A31,Feature_Costs,2)</f>
        <v>0</v>
      </c>
      <c r="BC31" s="59"/>
      <c r="BD31" s="15"/>
      <c r="BE31" s="15">
        <f>Purchases!BE31*VLOOKUP($A31,Feature_Costs,2)</f>
        <v>0</v>
      </c>
      <c r="BF31" s="59"/>
      <c r="BG31" s="15"/>
      <c r="BH31" s="15">
        <f>Purchases!BH31*VLOOKUP($A31,Feature_Costs,2)</f>
        <v>0</v>
      </c>
      <c r="BI31" s="59"/>
      <c r="BJ31" s="15"/>
      <c r="BK31" s="15">
        <f>Purchases!BK31*VLOOKUP($A31,Feature_Costs,2)</f>
        <v>0</v>
      </c>
      <c r="BL31" s="59"/>
    </row>
    <row r="32" spans="1:64" ht="15">
      <c r="A32" t="str">
        <f>Purchases!A32</f>
        <v>Improved Bull Rush</v>
      </c>
      <c r="B32" s="14"/>
      <c r="C32" s="15"/>
      <c r="D32" s="15"/>
      <c r="E32" s="14"/>
      <c r="F32" s="15">
        <f>Purchases!F32*VLOOKUP($A32,Feature_Costs,2)</f>
        <v>0</v>
      </c>
      <c r="G32" s="59"/>
      <c r="H32" s="14"/>
      <c r="I32" s="15">
        <f>Purchases!I32*VLOOKUP($A32,Feature_Costs,2)</f>
        <v>0</v>
      </c>
      <c r="J32" s="59"/>
      <c r="K32" s="14"/>
      <c r="L32" s="15">
        <f>Purchases!L32*VLOOKUP($A32,Feature_Costs,2)</f>
        <v>0</v>
      </c>
      <c r="M32" s="59"/>
      <c r="N32" s="14"/>
      <c r="O32" s="15">
        <f>Purchases!O32*VLOOKUP($A32,Feature_Costs,2)</f>
        <v>0</v>
      </c>
      <c r="P32" s="59"/>
      <c r="Q32" s="14"/>
      <c r="R32" s="15">
        <f>Purchases!R32*VLOOKUP($A32,Feature_Costs,2)</f>
        <v>0</v>
      </c>
      <c r="S32" s="59"/>
      <c r="T32" s="14"/>
      <c r="U32" s="15">
        <f>Purchases!U32*VLOOKUP($A32,Feature_Costs,2)</f>
        <v>0</v>
      </c>
      <c r="V32" s="59"/>
      <c r="W32" s="14"/>
      <c r="X32" s="15">
        <f>Purchases!X32*VLOOKUP($A32,Feature_Costs,2)</f>
        <v>0</v>
      </c>
      <c r="Y32" s="59"/>
      <c r="Z32" s="14"/>
      <c r="AA32" s="15">
        <f>Purchases!AA32*VLOOKUP($A32,Feature_Costs,2)</f>
        <v>0</v>
      </c>
      <c r="AB32" s="59"/>
      <c r="AC32" s="14"/>
      <c r="AD32" s="15">
        <f>Purchases!AD32*VLOOKUP($A32,Feature_Costs,2)</f>
        <v>0</v>
      </c>
      <c r="AE32" s="59"/>
      <c r="AF32" s="14"/>
      <c r="AG32" s="15">
        <f>Purchases!AG32*VLOOKUP($A32,Feature_Costs,2)</f>
        <v>0</v>
      </c>
      <c r="AH32" s="59"/>
      <c r="AI32" s="14"/>
      <c r="AJ32" s="15">
        <f>Purchases!AJ32*VLOOKUP($A32,Feature_Costs,2)</f>
        <v>0</v>
      </c>
      <c r="AK32" s="59"/>
      <c r="AL32" s="14"/>
      <c r="AM32" s="15">
        <f>Purchases!AM32*VLOOKUP($A32,Feature_Costs,2)</f>
        <v>0</v>
      </c>
      <c r="AN32" s="59"/>
      <c r="AO32" s="14"/>
      <c r="AP32" s="15">
        <f>Purchases!AP32*VLOOKUP($A32,Feature_Costs,2)</f>
        <v>0</v>
      </c>
      <c r="AQ32" s="59"/>
      <c r="AR32" s="14"/>
      <c r="AS32" s="15">
        <f>Purchases!AS32*VLOOKUP($A32,Feature_Costs,2)</f>
        <v>0</v>
      </c>
      <c r="AT32" s="59"/>
      <c r="AU32" s="14"/>
      <c r="AV32" s="15">
        <f>Purchases!AV32*VLOOKUP($A32,Feature_Costs,2)</f>
        <v>0</v>
      </c>
      <c r="AW32" s="59"/>
      <c r="AX32" s="15"/>
      <c r="AY32" s="15">
        <f>Purchases!AY32*VLOOKUP($A32,Feature_Costs,2)</f>
        <v>0</v>
      </c>
      <c r="AZ32" s="59"/>
      <c r="BA32" s="15"/>
      <c r="BB32" s="15">
        <f>Purchases!BB32*VLOOKUP($A32,Feature_Costs,2)</f>
        <v>0</v>
      </c>
      <c r="BC32" s="59"/>
      <c r="BD32" s="15"/>
      <c r="BE32" s="15">
        <f>Purchases!BE32*VLOOKUP($A32,Feature_Costs,2)</f>
        <v>0</v>
      </c>
      <c r="BF32" s="59"/>
      <c r="BG32" s="15"/>
      <c r="BH32" s="15">
        <f>Purchases!BH32*VLOOKUP($A32,Feature_Costs,2)</f>
        <v>0</v>
      </c>
      <c r="BI32" s="59"/>
      <c r="BJ32" s="15"/>
      <c r="BK32" s="15">
        <f>Purchases!BK32*VLOOKUP($A32,Feature_Costs,2)</f>
        <v>0</v>
      </c>
      <c r="BL32" s="59"/>
    </row>
    <row r="33" spans="1:64" ht="15">
      <c r="A33" t="str">
        <f>Purchases!A33</f>
        <v>Improved Disarm</v>
      </c>
      <c r="B33" s="14"/>
      <c r="C33" s="15"/>
      <c r="D33" s="15"/>
      <c r="E33" s="14"/>
      <c r="F33" s="15">
        <f>Purchases!F33*VLOOKUP($A33,Feature_Costs,2)</f>
        <v>0</v>
      </c>
      <c r="G33" s="59"/>
      <c r="H33" s="14"/>
      <c r="I33" s="15">
        <f>Purchases!I33*VLOOKUP($A33,Feature_Costs,2)</f>
        <v>0</v>
      </c>
      <c r="J33" s="59"/>
      <c r="K33" s="14"/>
      <c r="L33" s="15">
        <f>Purchases!L33*VLOOKUP($A33,Feature_Costs,2)</f>
        <v>0</v>
      </c>
      <c r="M33" s="59"/>
      <c r="N33" s="14"/>
      <c r="O33" s="15">
        <f>Purchases!O33*VLOOKUP($A33,Feature_Costs,2)</f>
        <v>0</v>
      </c>
      <c r="P33" s="59"/>
      <c r="Q33" s="14"/>
      <c r="R33" s="15">
        <f>Purchases!R33*VLOOKUP($A33,Feature_Costs,2)</f>
        <v>0</v>
      </c>
      <c r="S33" s="59"/>
      <c r="T33" s="14"/>
      <c r="U33" s="15">
        <f>Purchases!U33*VLOOKUP($A33,Feature_Costs,2)</f>
        <v>0</v>
      </c>
      <c r="V33" s="59"/>
      <c r="W33" s="14"/>
      <c r="X33" s="15">
        <f>Purchases!X33*VLOOKUP($A33,Feature_Costs,2)</f>
        <v>0</v>
      </c>
      <c r="Y33" s="59"/>
      <c r="Z33" s="14"/>
      <c r="AA33" s="15">
        <f>Purchases!AA33*VLOOKUP($A33,Feature_Costs,2)</f>
        <v>0</v>
      </c>
      <c r="AB33" s="59"/>
      <c r="AC33" s="14"/>
      <c r="AD33" s="15">
        <f>Purchases!AD33*VLOOKUP($A33,Feature_Costs,2)</f>
        <v>0</v>
      </c>
      <c r="AE33" s="59"/>
      <c r="AF33" s="14"/>
      <c r="AG33" s="15">
        <f>Purchases!AG33*VLOOKUP($A33,Feature_Costs,2)</f>
        <v>0</v>
      </c>
      <c r="AH33" s="59"/>
      <c r="AI33" s="14"/>
      <c r="AJ33" s="15">
        <f>Purchases!AJ33*VLOOKUP($A33,Feature_Costs,2)</f>
        <v>0</v>
      </c>
      <c r="AK33" s="59"/>
      <c r="AL33" s="14"/>
      <c r="AM33" s="15">
        <f>Purchases!AM33*VLOOKUP($A33,Feature_Costs,2)</f>
        <v>0</v>
      </c>
      <c r="AN33" s="59"/>
      <c r="AO33" s="14"/>
      <c r="AP33" s="15">
        <f>Purchases!AP33*VLOOKUP($A33,Feature_Costs,2)</f>
        <v>0</v>
      </c>
      <c r="AQ33" s="59"/>
      <c r="AR33" s="14"/>
      <c r="AS33" s="15">
        <f>Purchases!AS33*VLOOKUP($A33,Feature_Costs,2)</f>
        <v>0</v>
      </c>
      <c r="AT33" s="59"/>
      <c r="AU33" s="14"/>
      <c r="AV33" s="15">
        <f>Purchases!AV33*VLOOKUP($A33,Feature_Costs,2)</f>
        <v>0</v>
      </c>
      <c r="AW33" s="59"/>
      <c r="AX33" s="15"/>
      <c r="AY33" s="15">
        <f>Purchases!AY33*VLOOKUP($A33,Feature_Costs,2)</f>
        <v>0</v>
      </c>
      <c r="AZ33" s="59"/>
      <c r="BA33" s="15"/>
      <c r="BB33" s="15">
        <f>Purchases!BB33*VLOOKUP($A33,Feature_Costs,2)</f>
        <v>0</v>
      </c>
      <c r="BC33" s="59"/>
      <c r="BD33" s="15"/>
      <c r="BE33" s="15">
        <f>Purchases!BE33*VLOOKUP($A33,Feature_Costs,2)</f>
        <v>0</v>
      </c>
      <c r="BF33" s="59"/>
      <c r="BG33" s="15"/>
      <c r="BH33" s="15">
        <f>Purchases!BH33*VLOOKUP($A33,Feature_Costs,2)</f>
        <v>0</v>
      </c>
      <c r="BI33" s="59"/>
      <c r="BJ33" s="15"/>
      <c r="BK33" s="15">
        <f>Purchases!BK33*VLOOKUP($A33,Feature_Costs,2)</f>
        <v>0</v>
      </c>
      <c r="BL33" s="59"/>
    </row>
    <row r="34" spans="1:64" ht="15">
      <c r="A34" t="str">
        <f>Purchases!A34</f>
        <v>Improved Grapple</v>
      </c>
      <c r="B34" s="14"/>
      <c r="C34" s="15"/>
      <c r="D34" s="15"/>
      <c r="E34" s="14"/>
      <c r="F34" s="15">
        <f>Purchases!F34*VLOOKUP($A34,Feature_Costs,2)</f>
        <v>0</v>
      </c>
      <c r="G34" s="59"/>
      <c r="H34" s="14"/>
      <c r="I34" s="15">
        <f>Purchases!I34*VLOOKUP($A34,Feature_Costs,2)</f>
        <v>0</v>
      </c>
      <c r="J34" s="59"/>
      <c r="K34" s="14"/>
      <c r="L34" s="15">
        <f>Purchases!L34*VLOOKUP($A34,Feature_Costs,2)</f>
        <v>0</v>
      </c>
      <c r="M34" s="59"/>
      <c r="N34" s="14"/>
      <c r="O34" s="15">
        <f>Purchases!O34*VLOOKUP($A34,Feature_Costs,2)</f>
        <v>0</v>
      </c>
      <c r="P34" s="59"/>
      <c r="Q34" s="14"/>
      <c r="R34" s="15">
        <f>Purchases!R34*VLOOKUP($A34,Feature_Costs,2)</f>
        <v>0</v>
      </c>
      <c r="S34" s="59"/>
      <c r="T34" s="14"/>
      <c r="U34" s="15">
        <f>Purchases!U34*VLOOKUP($A34,Feature_Costs,2)</f>
        <v>0</v>
      </c>
      <c r="V34" s="59"/>
      <c r="W34" s="14"/>
      <c r="X34" s="15">
        <f>Purchases!X34*VLOOKUP($A34,Feature_Costs,2)</f>
        <v>0</v>
      </c>
      <c r="Y34" s="59"/>
      <c r="Z34" s="14"/>
      <c r="AA34" s="15">
        <f>Purchases!AA34*VLOOKUP($A34,Feature_Costs,2)</f>
        <v>0</v>
      </c>
      <c r="AB34" s="59"/>
      <c r="AC34" s="14"/>
      <c r="AD34" s="15">
        <f>Purchases!AD34*VLOOKUP($A34,Feature_Costs,2)</f>
        <v>0</v>
      </c>
      <c r="AE34" s="59"/>
      <c r="AF34" s="14"/>
      <c r="AG34" s="15">
        <f>Purchases!AG34*VLOOKUP($A34,Feature_Costs,2)</f>
        <v>0</v>
      </c>
      <c r="AH34" s="59"/>
      <c r="AI34" s="14"/>
      <c r="AJ34" s="15">
        <f>Purchases!AJ34*VLOOKUP($A34,Feature_Costs,2)</f>
        <v>0</v>
      </c>
      <c r="AK34" s="59"/>
      <c r="AL34" s="14"/>
      <c r="AM34" s="15">
        <f>Purchases!AM34*VLOOKUP($A34,Feature_Costs,2)</f>
        <v>0</v>
      </c>
      <c r="AN34" s="59"/>
      <c r="AO34" s="14"/>
      <c r="AP34" s="15">
        <f>Purchases!AP34*VLOOKUP($A34,Feature_Costs,2)</f>
        <v>0</v>
      </c>
      <c r="AQ34" s="59"/>
      <c r="AR34" s="14"/>
      <c r="AS34" s="15">
        <f>Purchases!AS34*VLOOKUP($A34,Feature_Costs,2)</f>
        <v>0</v>
      </c>
      <c r="AT34" s="59"/>
      <c r="AU34" s="14"/>
      <c r="AV34" s="15">
        <f>Purchases!AV34*VLOOKUP($A34,Feature_Costs,2)</f>
        <v>0</v>
      </c>
      <c r="AW34" s="59"/>
      <c r="AX34" s="15"/>
      <c r="AY34" s="15">
        <f>Purchases!AY34*VLOOKUP($A34,Feature_Costs,2)</f>
        <v>0</v>
      </c>
      <c r="AZ34" s="59"/>
      <c r="BA34" s="15"/>
      <c r="BB34" s="15">
        <f>Purchases!BB34*VLOOKUP($A34,Feature_Costs,2)</f>
        <v>0</v>
      </c>
      <c r="BC34" s="59"/>
      <c r="BD34" s="15"/>
      <c r="BE34" s="15">
        <f>Purchases!BE34*VLOOKUP($A34,Feature_Costs,2)</f>
        <v>0</v>
      </c>
      <c r="BF34" s="59"/>
      <c r="BG34" s="15"/>
      <c r="BH34" s="15">
        <f>Purchases!BH34*VLOOKUP($A34,Feature_Costs,2)</f>
        <v>0</v>
      </c>
      <c r="BI34" s="59"/>
      <c r="BJ34" s="15"/>
      <c r="BK34" s="15">
        <f>Purchases!BK34*VLOOKUP($A34,Feature_Costs,2)</f>
        <v>0</v>
      </c>
      <c r="BL34" s="59"/>
    </row>
    <row r="35" spans="1:64" ht="15">
      <c r="A35" t="str">
        <f>Purchases!A35</f>
        <v>Improved Sunder</v>
      </c>
      <c r="B35" s="14"/>
      <c r="C35" s="15"/>
      <c r="D35" s="15"/>
      <c r="E35" s="14"/>
      <c r="F35" s="15">
        <f>Purchases!F35*VLOOKUP($A35,Feature_Costs,2)</f>
        <v>0</v>
      </c>
      <c r="G35" s="59"/>
      <c r="H35" s="14"/>
      <c r="I35" s="15">
        <f>Purchases!I35*VLOOKUP($A35,Feature_Costs,2)</f>
        <v>0</v>
      </c>
      <c r="J35" s="59"/>
      <c r="K35" s="14"/>
      <c r="L35" s="15">
        <f>Purchases!L35*VLOOKUP($A35,Feature_Costs,2)</f>
        <v>0</v>
      </c>
      <c r="M35" s="59"/>
      <c r="N35" s="14"/>
      <c r="O35" s="15">
        <f>Purchases!O35*VLOOKUP($A35,Feature_Costs,2)</f>
        <v>0</v>
      </c>
      <c r="P35" s="59"/>
      <c r="Q35" s="14"/>
      <c r="R35" s="15">
        <f>Purchases!R35*VLOOKUP($A35,Feature_Costs,2)</f>
        <v>0</v>
      </c>
      <c r="S35" s="59"/>
      <c r="T35" s="14"/>
      <c r="U35" s="15">
        <f>Purchases!U35*VLOOKUP($A35,Feature_Costs,2)</f>
        <v>0</v>
      </c>
      <c r="V35" s="59"/>
      <c r="W35" s="14"/>
      <c r="X35" s="15">
        <f>Purchases!X35*VLOOKUP($A35,Feature_Costs,2)</f>
        <v>0</v>
      </c>
      <c r="Y35" s="59"/>
      <c r="Z35" s="14"/>
      <c r="AA35" s="15">
        <f>Purchases!AA35*VLOOKUP($A35,Feature_Costs,2)</f>
        <v>0</v>
      </c>
      <c r="AB35" s="59"/>
      <c r="AC35" s="14"/>
      <c r="AD35" s="15">
        <f>Purchases!AD35*VLOOKUP($A35,Feature_Costs,2)</f>
        <v>0</v>
      </c>
      <c r="AE35" s="59"/>
      <c r="AF35" s="14"/>
      <c r="AG35" s="15">
        <f>Purchases!AG35*VLOOKUP($A35,Feature_Costs,2)</f>
        <v>0</v>
      </c>
      <c r="AH35" s="59"/>
      <c r="AI35" s="14"/>
      <c r="AJ35" s="15">
        <f>Purchases!AJ35*VLOOKUP($A35,Feature_Costs,2)</f>
        <v>0</v>
      </c>
      <c r="AK35" s="59"/>
      <c r="AL35" s="14"/>
      <c r="AM35" s="15">
        <f>Purchases!AM35*VLOOKUP($A35,Feature_Costs,2)</f>
        <v>0</v>
      </c>
      <c r="AN35" s="59"/>
      <c r="AO35" s="14"/>
      <c r="AP35" s="15">
        <f>Purchases!AP35*VLOOKUP($A35,Feature_Costs,2)</f>
        <v>0</v>
      </c>
      <c r="AQ35" s="59"/>
      <c r="AR35" s="14"/>
      <c r="AS35" s="15">
        <f>Purchases!AS35*VLOOKUP($A35,Feature_Costs,2)</f>
        <v>0</v>
      </c>
      <c r="AT35" s="59"/>
      <c r="AU35" s="14"/>
      <c r="AV35" s="15">
        <f>Purchases!AV35*VLOOKUP($A35,Feature_Costs,2)</f>
        <v>0</v>
      </c>
      <c r="AW35" s="59"/>
      <c r="AX35" s="15"/>
      <c r="AY35" s="15">
        <f>Purchases!AY35*VLOOKUP($A35,Feature_Costs,2)</f>
        <v>0</v>
      </c>
      <c r="AZ35" s="59"/>
      <c r="BA35" s="15"/>
      <c r="BB35" s="15">
        <f>Purchases!BB35*VLOOKUP($A35,Feature_Costs,2)</f>
        <v>0</v>
      </c>
      <c r="BC35" s="59"/>
      <c r="BD35" s="15"/>
      <c r="BE35" s="15">
        <f>Purchases!BE35*VLOOKUP($A35,Feature_Costs,2)</f>
        <v>0</v>
      </c>
      <c r="BF35" s="59"/>
      <c r="BG35" s="15"/>
      <c r="BH35" s="15">
        <f>Purchases!BH35*VLOOKUP($A35,Feature_Costs,2)</f>
        <v>0</v>
      </c>
      <c r="BI35" s="59"/>
      <c r="BJ35" s="15"/>
      <c r="BK35" s="15">
        <f>Purchases!BK35*VLOOKUP($A35,Feature_Costs,2)</f>
        <v>0</v>
      </c>
      <c r="BL35" s="59"/>
    </row>
    <row r="36" spans="1:64" ht="15">
      <c r="A36" t="str">
        <f>Purchases!A36</f>
        <v>Improved Trip</v>
      </c>
      <c r="B36" s="14"/>
      <c r="C36" s="15"/>
      <c r="D36" s="15"/>
      <c r="E36" s="14"/>
      <c r="F36" s="15">
        <f>Purchases!F36*VLOOKUP($A36,Feature_Costs,2)</f>
        <v>0</v>
      </c>
      <c r="G36" s="59"/>
      <c r="H36" s="14"/>
      <c r="I36" s="15">
        <f>Purchases!I36*VLOOKUP($A36,Feature_Costs,2)</f>
        <v>0</v>
      </c>
      <c r="J36" s="59"/>
      <c r="K36" s="14"/>
      <c r="L36" s="15">
        <f>Purchases!L36*VLOOKUP($A36,Feature_Costs,2)</f>
        <v>0</v>
      </c>
      <c r="M36" s="59"/>
      <c r="N36" s="14"/>
      <c r="O36" s="15">
        <f>Purchases!O36*VLOOKUP($A36,Feature_Costs,2)</f>
        <v>0</v>
      </c>
      <c r="P36" s="59"/>
      <c r="Q36" s="14"/>
      <c r="R36" s="15">
        <f>Purchases!R36*VLOOKUP($A36,Feature_Costs,2)</f>
        <v>0</v>
      </c>
      <c r="S36" s="59"/>
      <c r="T36" s="14"/>
      <c r="U36" s="15">
        <f>Purchases!U36*VLOOKUP($A36,Feature_Costs,2)</f>
        <v>0</v>
      </c>
      <c r="V36" s="59"/>
      <c r="W36" s="14"/>
      <c r="X36" s="15">
        <f>Purchases!X36*VLOOKUP($A36,Feature_Costs,2)</f>
        <v>0</v>
      </c>
      <c r="Y36" s="59"/>
      <c r="Z36" s="14"/>
      <c r="AA36" s="15">
        <f>Purchases!AA36*VLOOKUP($A36,Feature_Costs,2)</f>
        <v>0</v>
      </c>
      <c r="AB36" s="59"/>
      <c r="AC36" s="14"/>
      <c r="AD36" s="15">
        <f>Purchases!AD36*VLOOKUP($A36,Feature_Costs,2)</f>
        <v>0</v>
      </c>
      <c r="AE36" s="59"/>
      <c r="AF36" s="14"/>
      <c r="AG36" s="15">
        <f>Purchases!AG36*VLOOKUP($A36,Feature_Costs,2)</f>
        <v>0</v>
      </c>
      <c r="AH36" s="59"/>
      <c r="AI36" s="14"/>
      <c r="AJ36" s="15">
        <f>Purchases!AJ36*VLOOKUP($A36,Feature_Costs,2)</f>
        <v>0</v>
      </c>
      <c r="AK36" s="59"/>
      <c r="AL36" s="14"/>
      <c r="AM36" s="15">
        <f>Purchases!AM36*VLOOKUP($A36,Feature_Costs,2)</f>
        <v>0</v>
      </c>
      <c r="AN36" s="59"/>
      <c r="AO36" s="14"/>
      <c r="AP36" s="15">
        <f>Purchases!AP36*VLOOKUP($A36,Feature_Costs,2)</f>
        <v>0</v>
      </c>
      <c r="AQ36" s="59"/>
      <c r="AR36" s="14"/>
      <c r="AS36" s="15">
        <f>Purchases!AS36*VLOOKUP($A36,Feature_Costs,2)</f>
        <v>0</v>
      </c>
      <c r="AT36" s="59"/>
      <c r="AU36" s="14"/>
      <c r="AV36" s="15">
        <f>Purchases!AV36*VLOOKUP($A36,Feature_Costs,2)</f>
        <v>0</v>
      </c>
      <c r="AW36" s="59"/>
      <c r="AX36" s="15"/>
      <c r="AY36" s="15">
        <f>Purchases!AY36*VLOOKUP($A36,Feature_Costs,2)</f>
        <v>0</v>
      </c>
      <c r="AZ36" s="59"/>
      <c r="BA36" s="15"/>
      <c r="BB36" s="15">
        <f>Purchases!BB36*VLOOKUP($A36,Feature_Costs,2)</f>
        <v>0</v>
      </c>
      <c r="BC36" s="59"/>
      <c r="BD36" s="15"/>
      <c r="BE36" s="15">
        <f>Purchases!BE36*VLOOKUP($A36,Feature_Costs,2)</f>
        <v>0</v>
      </c>
      <c r="BF36" s="59"/>
      <c r="BG36" s="15"/>
      <c r="BH36" s="15">
        <f>Purchases!BH36*VLOOKUP($A36,Feature_Costs,2)</f>
        <v>0</v>
      </c>
      <c r="BI36" s="59"/>
      <c r="BJ36" s="15"/>
      <c r="BK36" s="15">
        <f>Purchases!BK36*VLOOKUP($A36,Feature_Costs,2)</f>
        <v>0</v>
      </c>
      <c r="BL36" s="59"/>
    </row>
    <row r="37" spans="1:64" ht="15">
      <c r="A37" t="str">
        <f>Purchases!A37</f>
        <v>Iron Will</v>
      </c>
      <c r="B37" s="14"/>
      <c r="C37" s="15"/>
      <c r="D37" s="15"/>
      <c r="E37" s="14"/>
      <c r="F37" s="15">
        <f>Purchases!F37*VLOOKUP($A37,Feature_Costs,2)</f>
        <v>0</v>
      </c>
      <c r="G37" s="59"/>
      <c r="H37" s="14"/>
      <c r="I37" s="15">
        <f>Purchases!I37*VLOOKUP($A37,Feature_Costs,2)</f>
        <v>0</v>
      </c>
      <c r="J37" s="59"/>
      <c r="K37" s="14"/>
      <c r="L37" s="15">
        <f>Purchases!L37*VLOOKUP($A37,Feature_Costs,2)</f>
        <v>0</v>
      </c>
      <c r="M37" s="59"/>
      <c r="N37" s="14"/>
      <c r="O37" s="15">
        <f>Purchases!O37*VLOOKUP($A37,Feature_Costs,2)</f>
        <v>0</v>
      </c>
      <c r="P37" s="59"/>
      <c r="Q37" s="14"/>
      <c r="R37" s="15">
        <f>Purchases!R37*VLOOKUP($A37,Feature_Costs,2)</f>
        <v>0</v>
      </c>
      <c r="S37" s="59"/>
      <c r="T37" s="14"/>
      <c r="U37" s="15">
        <f>Purchases!U37*VLOOKUP($A37,Feature_Costs,2)</f>
        <v>0</v>
      </c>
      <c r="V37" s="59"/>
      <c r="W37" s="14"/>
      <c r="X37" s="15">
        <f>Purchases!X37*VLOOKUP($A37,Feature_Costs,2)</f>
        <v>0</v>
      </c>
      <c r="Y37" s="59"/>
      <c r="Z37" s="14"/>
      <c r="AA37" s="15">
        <f>Purchases!AA37*VLOOKUP($A37,Feature_Costs,2)</f>
        <v>0</v>
      </c>
      <c r="AB37" s="59"/>
      <c r="AC37" s="14"/>
      <c r="AD37" s="15">
        <f>Purchases!AD37*VLOOKUP($A37,Feature_Costs,2)</f>
        <v>0</v>
      </c>
      <c r="AE37" s="59"/>
      <c r="AF37" s="14"/>
      <c r="AG37" s="15">
        <f>Purchases!AG37*VLOOKUP($A37,Feature_Costs,2)</f>
        <v>0</v>
      </c>
      <c r="AH37" s="59"/>
      <c r="AI37" s="14"/>
      <c r="AJ37" s="15">
        <f>Purchases!AJ37*VLOOKUP($A37,Feature_Costs,2)</f>
        <v>0</v>
      </c>
      <c r="AK37" s="59"/>
      <c r="AL37" s="14"/>
      <c r="AM37" s="15">
        <f>Purchases!AM37*VLOOKUP($A37,Feature_Costs,2)</f>
        <v>0</v>
      </c>
      <c r="AN37" s="59"/>
      <c r="AO37" s="14"/>
      <c r="AP37" s="15">
        <f>Purchases!AP37*VLOOKUP($A37,Feature_Costs,2)</f>
        <v>0</v>
      </c>
      <c r="AQ37" s="59"/>
      <c r="AR37" s="14"/>
      <c r="AS37" s="15">
        <f>Purchases!AS37*VLOOKUP($A37,Feature_Costs,2)</f>
        <v>0</v>
      </c>
      <c r="AT37" s="59"/>
      <c r="AU37" s="14"/>
      <c r="AV37" s="15">
        <f>Purchases!AV37*VLOOKUP($A37,Feature_Costs,2)</f>
        <v>0</v>
      </c>
      <c r="AW37" s="59"/>
      <c r="AX37" s="15"/>
      <c r="AY37" s="15">
        <f>Purchases!AY37*VLOOKUP($A37,Feature_Costs,2)</f>
        <v>0</v>
      </c>
      <c r="AZ37" s="59"/>
      <c r="BA37" s="15"/>
      <c r="BB37" s="15">
        <f>Purchases!BB37*VLOOKUP($A37,Feature_Costs,2)</f>
        <v>0</v>
      </c>
      <c r="BC37" s="59"/>
      <c r="BD37" s="15"/>
      <c r="BE37" s="15">
        <f>Purchases!BE37*VLOOKUP($A37,Feature_Costs,2)</f>
        <v>0</v>
      </c>
      <c r="BF37" s="59"/>
      <c r="BG37" s="15"/>
      <c r="BH37" s="15">
        <f>Purchases!BH37*VLOOKUP($A37,Feature_Costs,2)</f>
        <v>0</v>
      </c>
      <c r="BI37" s="59"/>
      <c r="BJ37" s="15"/>
      <c r="BK37" s="15">
        <f>Purchases!BK37*VLOOKUP($A37,Feature_Costs,2)</f>
        <v>0</v>
      </c>
      <c r="BL37" s="59"/>
    </row>
    <row r="38" spans="1:64" ht="15">
      <c r="A38" t="str">
        <f>Purchases!A38</f>
        <v>Lightning Reflexes</v>
      </c>
      <c r="B38" s="14"/>
      <c r="C38" s="15"/>
      <c r="D38" s="15"/>
      <c r="E38" s="14"/>
      <c r="F38" s="15">
        <f>Purchases!F38*VLOOKUP($A38,Feature_Costs,2)</f>
        <v>0</v>
      </c>
      <c r="G38" s="59"/>
      <c r="H38" s="14"/>
      <c r="I38" s="15">
        <f>Purchases!I38*VLOOKUP($A38,Feature_Costs,2)</f>
        <v>0</v>
      </c>
      <c r="J38" s="59"/>
      <c r="K38" s="14"/>
      <c r="L38" s="15">
        <f>Purchases!L38*VLOOKUP($A38,Feature_Costs,2)</f>
        <v>0</v>
      </c>
      <c r="M38" s="59"/>
      <c r="N38" s="14"/>
      <c r="O38" s="15">
        <f>Purchases!O38*VLOOKUP($A38,Feature_Costs,2)</f>
        <v>0</v>
      </c>
      <c r="P38" s="59"/>
      <c r="Q38" s="14"/>
      <c r="R38" s="15">
        <f>Purchases!R38*VLOOKUP($A38,Feature_Costs,2)</f>
        <v>0</v>
      </c>
      <c r="S38" s="59"/>
      <c r="T38" s="14"/>
      <c r="U38" s="15">
        <f>Purchases!U38*VLOOKUP($A38,Feature_Costs,2)</f>
        <v>0</v>
      </c>
      <c r="V38" s="59"/>
      <c r="W38" s="14"/>
      <c r="X38" s="15">
        <f>Purchases!X38*VLOOKUP($A38,Feature_Costs,2)</f>
        <v>0</v>
      </c>
      <c r="Y38" s="59"/>
      <c r="Z38" s="14"/>
      <c r="AA38" s="15">
        <f>Purchases!AA38*VLOOKUP($A38,Feature_Costs,2)</f>
        <v>0</v>
      </c>
      <c r="AB38" s="59"/>
      <c r="AC38" s="14"/>
      <c r="AD38" s="15">
        <f>Purchases!AD38*VLOOKUP($A38,Feature_Costs,2)</f>
        <v>0</v>
      </c>
      <c r="AE38" s="59"/>
      <c r="AF38" s="14"/>
      <c r="AG38" s="15">
        <f>Purchases!AG38*VLOOKUP($A38,Feature_Costs,2)</f>
        <v>0</v>
      </c>
      <c r="AH38" s="59"/>
      <c r="AI38" s="14"/>
      <c r="AJ38" s="15">
        <f>Purchases!AJ38*VLOOKUP($A38,Feature_Costs,2)</f>
        <v>0</v>
      </c>
      <c r="AK38" s="59"/>
      <c r="AL38" s="14"/>
      <c r="AM38" s="15">
        <f>Purchases!AM38*VLOOKUP($A38,Feature_Costs,2)</f>
        <v>0</v>
      </c>
      <c r="AN38" s="59"/>
      <c r="AO38" s="14"/>
      <c r="AP38" s="15">
        <f>Purchases!AP38*VLOOKUP($A38,Feature_Costs,2)</f>
        <v>0</v>
      </c>
      <c r="AQ38" s="59"/>
      <c r="AR38" s="14"/>
      <c r="AS38" s="15">
        <f>Purchases!AS38*VLOOKUP($A38,Feature_Costs,2)</f>
        <v>0</v>
      </c>
      <c r="AT38" s="59"/>
      <c r="AU38" s="14"/>
      <c r="AV38" s="15">
        <f>Purchases!AV38*VLOOKUP($A38,Feature_Costs,2)</f>
        <v>0</v>
      </c>
      <c r="AW38" s="59"/>
      <c r="AX38" s="15"/>
      <c r="AY38" s="15">
        <f>Purchases!AY38*VLOOKUP($A38,Feature_Costs,2)</f>
        <v>0</v>
      </c>
      <c r="AZ38" s="59"/>
      <c r="BA38" s="15"/>
      <c r="BB38" s="15">
        <f>Purchases!BB38*VLOOKUP($A38,Feature_Costs,2)</f>
        <v>0</v>
      </c>
      <c r="BC38" s="59"/>
      <c r="BD38" s="15"/>
      <c r="BE38" s="15">
        <f>Purchases!BE38*VLOOKUP($A38,Feature_Costs,2)</f>
        <v>0</v>
      </c>
      <c r="BF38" s="59"/>
      <c r="BG38" s="15"/>
      <c r="BH38" s="15">
        <f>Purchases!BH38*VLOOKUP($A38,Feature_Costs,2)</f>
        <v>0</v>
      </c>
      <c r="BI38" s="59"/>
      <c r="BJ38" s="15"/>
      <c r="BK38" s="15">
        <f>Purchases!BK38*VLOOKUP($A38,Feature_Costs,2)</f>
        <v>0</v>
      </c>
      <c r="BL38" s="59"/>
    </row>
    <row r="39" spans="1:64" ht="15">
      <c r="A39" t="str">
        <f>Purchases!A39</f>
        <v>Linguist</v>
      </c>
      <c r="B39" s="14"/>
      <c r="C39" s="15"/>
      <c r="D39" s="15"/>
      <c r="E39" s="14"/>
      <c r="F39" s="15">
        <f>Purchases!F39*VLOOKUP($A39,Feature_Costs,2)</f>
        <v>0</v>
      </c>
      <c r="G39" s="59"/>
      <c r="H39" s="14"/>
      <c r="I39" s="15">
        <f>Purchases!I39*VLOOKUP($A39,Feature_Costs,2)</f>
        <v>0</v>
      </c>
      <c r="J39" s="59"/>
      <c r="K39" s="14"/>
      <c r="L39" s="15">
        <f>Purchases!L39*VLOOKUP($A39,Feature_Costs,2)</f>
        <v>0</v>
      </c>
      <c r="M39" s="59"/>
      <c r="N39" s="14"/>
      <c r="O39" s="15">
        <f>Purchases!O39*VLOOKUP($A39,Feature_Costs,2)</f>
        <v>0</v>
      </c>
      <c r="P39" s="59"/>
      <c r="Q39" s="14"/>
      <c r="R39" s="15">
        <f>Purchases!R39*VLOOKUP($A39,Feature_Costs,2)</f>
        <v>0</v>
      </c>
      <c r="S39" s="59"/>
      <c r="T39" s="14"/>
      <c r="U39" s="15">
        <f>Purchases!U39*VLOOKUP($A39,Feature_Costs,2)</f>
        <v>0</v>
      </c>
      <c r="V39" s="59"/>
      <c r="W39" s="14"/>
      <c r="X39" s="15">
        <f>Purchases!X39*VLOOKUP($A39,Feature_Costs,2)</f>
        <v>0</v>
      </c>
      <c r="Y39" s="59"/>
      <c r="Z39" s="14"/>
      <c r="AA39" s="15">
        <f>Purchases!AA39*VLOOKUP($A39,Feature_Costs,2)</f>
        <v>0</v>
      </c>
      <c r="AB39" s="59"/>
      <c r="AC39" s="14"/>
      <c r="AD39" s="15">
        <f>Purchases!AD39*VLOOKUP($A39,Feature_Costs,2)</f>
        <v>0</v>
      </c>
      <c r="AE39" s="59"/>
      <c r="AF39" s="14"/>
      <c r="AG39" s="15">
        <f>Purchases!AG39*VLOOKUP($A39,Feature_Costs,2)</f>
        <v>0</v>
      </c>
      <c r="AH39" s="59"/>
      <c r="AI39" s="14"/>
      <c r="AJ39" s="15">
        <f>Purchases!AJ39*VLOOKUP($A39,Feature_Costs,2)</f>
        <v>0</v>
      </c>
      <c r="AK39" s="59"/>
      <c r="AL39" s="14"/>
      <c r="AM39" s="15">
        <f>Purchases!AM39*VLOOKUP($A39,Feature_Costs,2)</f>
        <v>0</v>
      </c>
      <c r="AN39" s="59"/>
      <c r="AO39" s="14"/>
      <c r="AP39" s="15">
        <f>Purchases!AP39*VLOOKUP($A39,Feature_Costs,2)</f>
        <v>0</v>
      </c>
      <c r="AQ39" s="59"/>
      <c r="AR39" s="14"/>
      <c r="AS39" s="15">
        <f>Purchases!AS39*VLOOKUP($A39,Feature_Costs,2)</f>
        <v>0</v>
      </c>
      <c r="AT39" s="59"/>
      <c r="AU39" s="14"/>
      <c r="AV39" s="15">
        <f>Purchases!AV39*VLOOKUP($A39,Feature_Costs,2)</f>
        <v>0</v>
      </c>
      <c r="AW39" s="59"/>
      <c r="AX39" s="15"/>
      <c r="AY39" s="15">
        <f>Purchases!AY39*VLOOKUP($A39,Feature_Costs,2)</f>
        <v>0</v>
      </c>
      <c r="AZ39" s="59"/>
      <c r="BA39" s="15"/>
      <c r="BB39" s="15">
        <f>Purchases!BB39*VLOOKUP($A39,Feature_Costs,2)</f>
        <v>0</v>
      </c>
      <c r="BC39" s="59"/>
      <c r="BD39" s="15"/>
      <c r="BE39" s="15">
        <f>Purchases!BE39*VLOOKUP($A39,Feature_Costs,2)</f>
        <v>0</v>
      </c>
      <c r="BF39" s="59"/>
      <c r="BG39" s="15"/>
      <c r="BH39" s="15">
        <f>Purchases!BH39*VLOOKUP($A39,Feature_Costs,2)</f>
        <v>0</v>
      </c>
      <c r="BI39" s="59"/>
      <c r="BJ39" s="15"/>
      <c r="BK39" s="15">
        <f>Purchases!BK39*VLOOKUP($A39,Feature_Costs,2)</f>
        <v>0</v>
      </c>
      <c r="BL39" s="59"/>
    </row>
    <row r="40" spans="1:64" ht="15">
      <c r="A40" t="str">
        <f>Purchases!A40</f>
        <v>Multi-Attack</v>
      </c>
      <c r="B40" s="14"/>
      <c r="C40" s="15"/>
      <c r="D40" s="15"/>
      <c r="E40" s="14"/>
      <c r="F40" s="15">
        <f>Purchases!F40*VLOOKUP($A40,Feature_Costs,2)</f>
        <v>0</v>
      </c>
      <c r="G40" s="59"/>
      <c r="H40" s="14"/>
      <c r="I40" s="15">
        <f>Purchases!I40*VLOOKUP($A40,Feature_Costs,2)</f>
        <v>0</v>
      </c>
      <c r="J40" s="59"/>
      <c r="K40" s="14"/>
      <c r="L40" s="15">
        <f>Purchases!L40*VLOOKUP($A40,Feature_Costs,2)</f>
        <v>0</v>
      </c>
      <c r="M40" s="59"/>
      <c r="N40" s="14"/>
      <c r="O40" s="15">
        <f>Purchases!O40*VLOOKUP($A40,Feature_Costs,2)</f>
        <v>0</v>
      </c>
      <c r="P40" s="59"/>
      <c r="Q40" s="14"/>
      <c r="R40" s="15">
        <f>Purchases!R40*VLOOKUP($A40,Feature_Costs,2)</f>
        <v>0</v>
      </c>
      <c r="S40" s="59"/>
      <c r="T40" s="14"/>
      <c r="U40" s="15">
        <f>Purchases!U40*VLOOKUP($A40,Feature_Costs,2)</f>
        <v>0</v>
      </c>
      <c r="V40" s="59"/>
      <c r="W40" s="14"/>
      <c r="X40" s="15">
        <f>Purchases!X40*VLOOKUP($A40,Feature_Costs,2)</f>
        <v>0</v>
      </c>
      <c r="Y40" s="59"/>
      <c r="Z40" s="14"/>
      <c r="AA40" s="15">
        <f>Purchases!AA40*VLOOKUP($A40,Feature_Costs,2)</f>
        <v>0</v>
      </c>
      <c r="AB40" s="59"/>
      <c r="AC40" s="14"/>
      <c r="AD40" s="15">
        <f>Purchases!AD40*VLOOKUP($A40,Feature_Costs,2)</f>
        <v>0</v>
      </c>
      <c r="AE40" s="59"/>
      <c r="AF40" s="14"/>
      <c r="AG40" s="15">
        <f>Purchases!AG40*VLOOKUP($A40,Feature_Costs,2)</f>
        <v>0</v>
      </c>
      <c r="AH40" s="59"/>
      <c r="AI40" s="14"/>
      <c r="AJ40" s="15">
        <f>Purchases!AJ40*VLOOKUP($A40,Feature_Costs,2)</f>
        <v>0</v>
      </c>
      <c r="AK40" s="59"/>
      <c r="AL40" s="14"/>
      <c r="AM40" s="15">
        <f>Purchases!AM40*VLOOKUP($A40,Feature_Costs,2)</f>
        <v>0</v>
      </c>
      <c r="AN40" s="59"/>
      <c r="AO40" s="14"/>
      <c r="AP40" s="15">
        <f>Purchases!AP40*VLOOKUP($A40,Feature_Costs,2)</f>
        <v>0</v>
      </c>
      <c r="AQ40" s="59"/>
      <c r="AR40" s="14"/>
      <c r="AS40" s="15">
        <f>Purchases!AS40*VLOOKUP($A40,Feature_Costs,2)</f>
        <v>0</v>
      </c>
      <c r="AT40" s="59"/>
      <c r="AU40" s="14"/>
      <c r="AV40" s="15">
        <f>Purchases!AV40*VLOOKUP($A40,Feature_Costs,2)</f>
        <v>0</v>
      </c>
      <c r="AW40" s="59"/>
      <c r="AX40" s="15"/>
      <c r="AY40" s="15">
        <f>Purchases!AY40*VLOOKUP($A40,Feature_Costs,2)</f>
        <v>0</v>
      </c>
      <c r="AZ40" s="59"/>
      <c r="BA40" s="15"/>
      <c r="BB40" s="15">
        <f>Purchases!BB40*VLOOKUP($A40,Feature_Costs,2)</f>
        <v>0</v>
      </c>
      <c r="BC40" s="59"/>
      <c r="BD40" s="15"/>
      <c r="BE40" s="15">
        <f>Purchases!BE40*VLOOKUP($A40,Feature_Costs,2)</f>
        <v>0</v>
      </c>
      <c r="BF40" s="59"/>
      <c r="BG40" s="15"/>
      <c r="BH40" s="15">
        <f>Purchases!BH40*VLOOKUP($A40,Feature_Costs,2)</f>
        <v>0</v>
      </c>
      <c r="BI40" s="59"/>
      <c r="BJ40" s="15"/>
      <c r="BK40" s="15">
        <f>Purchases!BK40*VLOOKUP($A40,Feature_Costs,2)</f>
        <v>0</v>
      </c>
      <c r="BL40" s="59"/>
    </row>
    <row r="41" spans="1:64" ht="15">
      <c r="A41" t="str">
        <f>Purchases!A41</f>
        <v>Natural Athlete</v>
      </c>
      <c r="B41" s="14"/>
      <c r="C41" s="15"/>
      <c r="D41" s="15"/>
      <c r="E41" s="14"/>
      <c r="F41" s="15">
        <f>Purchases!F41*VLOOKUP($A41,Feature_Costs,2)</f>
        <v>0</v>
      </c>
      <c r="G41" s="59"/>
      <c r="H41" s="14"/>
      <c r="I41" s="15">
        <f>Purchases!I41*VLOOKUP($A41,Feature_Costs,2)</f>
        <v>0</v>
      </c>
      <c r="J41" s="59"/>
      <c r="K41" s="14"/>
      <c r="L41" s="15">
        <f>Purchases!L41*VLOOKUP($A41,Feature_Costs,2)</f>
        <v>0</v>
      </c>
      <c r="M41" s="59"/>
      <c r="N41" s="14"/>
      <c r="O41" s="15">
        <f>Purchases!O41*VLOOKUP($A41,Feature_Costs,2)</f>
        <v>0</v>
      </c>
      <c r="P41" s="59"/>
      <c r="Q41" s="14"/>
      <c r="R41" s="15">
        <f>Purchases!R41*VLOOKUP($A41,Feature_Costs,2)</f>
        <v>0</v>
      </c>
      <c r="S41" s="59"/>
      <c r="T41" s="14"/>
      <c r="U41" s="15">
        <f>Purchases!U41*VLOOKUP($A41,Feature_Costs,2)</f>
        <v>0</v>
      </c>
      <c r="V41" s="59"/>
      <c r="W41" s="14"/>
      <c r="X41" s="15">
        <f>Purchases!X41*VLOOKUP($A41,Feature_Costs,2)</f>
        <v>0</v>
      </c>
      <c r="Y41" s="59"/>
      <c r="Z41" s="14"/>
      <c r="AA41" s="15">
        <f>Purchases!AA41*VLOOKUP($A41,Feature_Costs,2)</f>
        <v>0</v>
      </c>
      <c r="AB41" s="59"/>
      <c r="AC41" s="14"/>
      <c r="AD41" s="15">
        <f>Purchases!AD41*VLOOKUP($A41,Feature_Costs,2)</f>
        <v>0</v>
      </c>
      <c r="AE41" s="59"/>
      <c r="AF41" s="14"/>
      <c r="AG41" s="15">
        <f>Purchases!AG41*VLOOKUP($A41,Feature_Costs,2)</f>
        <v>0</v>
      </c>
      <c r="AH41" s="59"/>
      <c r="AI41" s="14"/>
      <c r="AJ41" s="15">
        <f>Purchases!AJ41*VLOOKUP($A41,Feature_Costs,2)</f>
        <v>0</v>
      </c>
      <c r="AK41" s="59"/>
      <c r="AL41" s="14"/>
      <c r="AM41" s="15">
        <f>Purchases!AM41*VLOOKUP($A41,Feature_Costs,2)</f>
        <v>0</v>
      </c>
      <c r="AN41" s="59"/>
      <c r="AO41" s="14"/>
      <c r="AP41" s="15">
        <f>Purchases!AP41*VLOOKUP($A41,Feature_Costs,2)</f>
        <v>0</v>
      </c>
      <c r="AQ41" s="59"/>
      <c r="AR41" s="14"/>
      <c r="AS41" s="15">
        <f>Purchases!AS41*VLOOKUP($A41,Feature_Costs,2)</f>
        <v>0</v>
      </c>
      <c r="AT41" s="59"/>
      <c r="AU41" s="14"/>
      <c r="AV41" s="15">
        <f>Purchases!AV41*VLOOKUP($A41,Feature_Costs,2)</f>
        <v>0</v>
      </c>
      <c r="AW41" s="59"/>
      <c r="AX41" s="15"/>
      <c r="AY41" s="15">
        <f>Purchases!AY41*VLOOKUP($A41,Feature_Costs,2)</f>
        <v>0</v>
      </c>
      <c r="AZ41" s="59"/>
      <c r="BA41" s="15"/>
      <c r="BB41" s="15">
        <f>Purchases!BB41*VLOOKUP($A41,Feature_Costs,2)</f>
        <v>0</v>
      </c>
      <c r="BC41" s="59"/>
      <c r="BD41" s="15"/>
      <c r="BE41" s="15">
        <f>Purchases!BE41*VLOOKUP($A41,Feature_Costs,2)</f>
        <v>0</v>
      </c>
      <c r="BF41" s="59"/>
      <c r="BG41" s="15"/>
      <c r="BH41" s="15">
        <f>Purchases!BH41*VLOOKUP($A41,Feature_Costs,2)</f>
        <v>0</v>
      </c>
      <c r="BI41" s="59"/>
      <c r="BJ41" s="15"/>
      <c r="BK41" s="15">
        <f>Purchases!BK41*VLOOKUP($A41,Feature_Costs,2)</f>
        <v>0</v>
      </c>
      <c r="BL41" s="59"/>
    </row>
    <row r="42" spans="1:64" ht="15">
      <c r="A42" t="str">
        <f>Purchases!A42</f>
        <v>Point Blank Shot</v>
      </c>
      <c r="B42" s="14"/>
      <c r="C42" s="15"/>
      <c r="D42" s="15"/>
      <c r="E42" s="14"/>
      <c r="F42" s="15">
        <f>Purchases!F42*VLOOKUP($A42,Feature_Costs,2)</f>
        <v>0</v>
      </c>
      <c r="G42" s="59"/>
      <c r="H42" s="14"/>
      <c r="I42" s="15">
        <f>Purchases!I42*VLOOKUP($A42,Feature_Costs,2)</f>
        <v>0</v>
      </c>
      <c r="J42" s="59"/>
      <c r="K42" s="14"/>
      <c r="L42" s="15">
        <f>Purchases!L42*VLOOKUP($A42,Feature_Costs,2)</f>
        <v>0</v>
      </c>
      <c r="M42" s="59"/>
      <c r="N42" s="14"/>
      <c r="O42" s="15">
        <f>Purchases!O42*VLOOKUP($A42,Feature_Costs,2)</f>
        <v>0</v>
      </c>
      <c r="P42" s="59"/>
      <c r="Q42" s="14"/>
      <c r="R42" s="15">
        <f>Purchases!R42*VLOOKUP($A42,Feature_Costs,2)</f>
        <v>0</v>
      </c>
      <c r="S42" s="59"/>
      <c r="T42" s="14"/>
      <c r="U42" s="15">
        <f>Purchases!U42*VLOOKUP($A42,Feature_Costs,2)</f>
        <v>0</v>
      </c>
      <c r="V42" s="59"/>
      <c r="W42" s="14"/>
      <c r="X42" s="15">
        <f>Purchases!X42*VLOOKUP($A42,Feature_Costs,2)</f>
        <v>0</v>
      </c>
      <c r="Y42" s="59"/>
      <c r="Z42" s="14"/>
      <c r="AA42" s="15">
        <f>Purchases!AA42*VLOOKUP($A42,Feature_Costs,2)</f>
        <v>0</v>
      </c>
      <c r="AB42" s="59"/>
      <c r="AC42" s="14"/>
      <c r="AD42" s="15">
        <f>Purchases!AD42*VLOOKUP($A42,Feature_Costs,2)</f>
        <v>0</v>
      </c>
      <c r="AE42" s="59"/>
      <c r="AF42" s="14"/>
      <c r="AG42" s="15">
        <f>Purchases!AG42*VLOOKUP($A42,Feature_Costs,2)</f>
        <v>0</v>
      </c>
      <c r="AH42" s="59"/>
      <c r="AI42" s="14"/>
      <c r="AJ42" s="15">
        <f>Purchases!AJ42*VLOOKUP($A42,Feature_Costs,2)</f>
        <v>0</v>
      </c>
      <c r="AK42" s="59"/>
      <c r="AL42" s="14"/>
      <c r="AM42" s="15">
        <f>Purchases!AM42*VLOOKUP($A42,Feature_Costs,2)</f>
        <v>0</v>
      </c>
      <c r="AN42" s="59"/>
      <c r="AO42" s="14"/>
      <c r="AP42" s="15">
        <f>Purchases!AP42*VLOOKUP($A42,Feature_Costs,2)</f>
        <v>0</v>
      </c>
      <c r="AQ42" s="59"/>
      <c r="AR42" s="14"/>
      <c r="AS42" s="15">
        <f>Purchases!AS42*VLOOKUP($A42,Feature_Costs,2)</f>
        <v>0</v>
      </c>
      <c r="AT42" s="59"/>
      <c r="AU42" s="14"/>
      <c r="AV42" s="15">
        <f>Purchases!AV42*VLOOKUP($A42,Feature_Costs,2)</f>
        <v>0</v>
      </c>
      <c r="AW42" s="59"/>
      <c r="AX42" s="15"/>
      <c r="AY42" s="15">
        <f>Purchases!AY42*VLOOKUP($A42,Feature_Costs,2)</f>
        <v>0</v>
      </c>
      <c r="AZ42" s="59"/>
      <c r="BA42" s="15"/>
      <c r="BB42" s="15">
        <f>Purchases!BB42*VLOOKUP($A42,Feature_Costs,2)</f>
        <v>0</v>
      </c>
      <c r="BC42" s="59"/>
      <c r="BD42" s="15"/>
      <c r="BE42" s="15">
        <f>Purchases!BE42*VLOOKUP($A42,Feature_Costs,2)</f>
        <v>0</v>
      </c>
      <c r="BF42" s="59"/>
      <c r="BG42" s="15"/>
      <c r="BH42" s="15">
        <f>Purchases!BH42*VLOOKUP($A42,Feature_Costs,2)</f>
        <v>0</v>
      </c>
      <c r="BI42" s="59"/>
      <c r="BJ42" s="15"/>
      <c r="BK42" s="15">
        <f>Purchases!BK42*VLOOKUP($A42,Feature_Costs,2)</f>
        <v>0</v>
      </c>
      <c r="BL42" s="59"/>
    </row>
    <row r="43" spans="1:64" ht="15">
      <c r="A43" t="str">
        <f>Purchases!A43</f>
        <v>Poisoner</v>
      </c>
      <c r="B43" s="14"/>
      <c r="C43" s="15"/>
      <c r="D43" s="15"/>
      <c r="E43" s="14"/>
      <c r="F43" s="15">
        <f>Purchases!F43*VLOOKUP($A43,Feature_Costs,2)</f>
        <v>0</v>
      </c>
      <c r="G43" s="59"/>
      <c r="H43" s="14"/>
      <c r="I43" s="15">
        <f>Purchases!I43*VLOOKUP($A43,Feature_Costs,2)</f>
        <v>0</v>
      </c>
      <c r="J43" s="59"/>
      <c r="K43" s="14"/>
      <c r="L43" s="15">
        <f>Purchases!L43*VLOOKUP($A43,Feature_Costs,2)</f>
        <v>0</v>
      </c>
      <c r="M43" s="59"/>
      <c r="N43" s="14"/>
      <c r="O43" s="15">
        <f>Purchases!O43*VLOOKUP($A43,Feature_Costs,2)</f>
        <v>0</v>
      </c>
      <c r="P43" s="59"/>
      <c r="Q43" s="14"/>
      <c r="R43" s="15">
        <f>Purchases!R43*VLOOKUP($A43,Feature_Costs,2)</f>
        <v>0</v>
      </c>
      <c r="S43" s="59"/>
      <c r="T43" s="14"/>
      <c r="U43" s="15">
        <f>Purchases!U43*VLOOKUP($A43,Feature_Costs,2)</f>
        <v>0</v>
      </c>
      <c r="V43" s="59"/>
      <c r="W43" s="14"/>
      <c r="X43" s="15">
        <f>Purchases!X43*VLOOKUP($A43,Feature_Costs,2)</f>
        <v>0</v>
      </c>
      <c r="Y43" s="59"/>
      <c r="Z43" s="14"/>
      <c r="AA43" s="15">
        <f>Purchases!AA43*VLOOKUP($A43,Feature_Costs,2)</f>
        <v>0</v>
      </c>
      <c r="AB43" s="59"/>
      <c r="AC43" s="14"/>
      <c r="AD43" s="15">
        <f>Purchases!AD43*VLOOKUP($A43,Feature_Costs,2)</f>
        <v>0</v>
      </c>
      <c r="AE43" s="59"/>
      <c r="AF43" s="14"/>
      <c r="AG43" s="15">
        <f>Purchases!AG43*VLOOKUP($A43,Feature_Costs,2)</f>
        <v>0</v>
      </c>
      <c r="AH43" s="59"/>
      <c r="AI43" s="14"/>
      <c r="AJ43" s="15">
        <f>Purchases!AJ43*VLOOKUP($A43,Feature_Costs,2)</f>
        <v>0</v>
      </c>
      <c r="AK43" s="59"/>
      <c r="AL43" s="14"/>
      <c r="AM43" s="15">
        <f>Purchases!AM43*VLOOKUP($A43,Feature_Costs,2)</f>
        <v>0</v>
      </c>
      <c r="AN43" s="59"/>
      <c r="AO43" s="14"/>
      <c r="AP43" s="15">
        <f>Purchases!AP43*VLOOKUP($A43,Feature_Costs,2)</f>
        <v>0</v>
      </c>
      <c r="AQ43" s="59"/>
      <c r="AR43" s="14"/>
      <c r="AS43" s="15">
        <f>Purchases!AS43*VLOOKUP($A43,Feature_Costs,2)</f>
        <v>0</v>
      </c>
      <c r="AT43" s="59"/>
      <c r="AU43" s="14"/>
      <c r="AV43" s="15">
        <f>Purchases!AV43*VLOOKUP($A43,Feature_Costs,2)</f>
        <v>0</v>
      </c>
      <c r="AW43" s="59"/>
      <c r="AX43" s="15"/>
      <c r="AY43" s="15">
        <f>Purchases!AY43*VLOOKUP($A43,Feature_Costs,2)</f>
        <v>0</v>
      </c>
      <c r="AZ43" s="59"/>
      <c r="BA43" s="15"/>
      <c r="BB43" s="15">
        <f>Purchases!BB43*VLOOKUP($A43,Feature_Costs,2)</f>
        <v>0</v>
      </c>
      <c r="BC43" s="59"/>
      <c r="BD43" s="15"/>
      <c r="BE43" s="15">
        <f>Purchases!BE43*VLOOKUP($A43,Feature_Costs,2)</f>
        <v>0</v>
      </c>
      <c r="BF43" s="59"/>
      <c r="BG43" s="15"/>
      <c r="BH43" s="15">
        <f>Purchases!BH43*VLOOKUP($A43,Feature_Costs,2)</f>
        <v>0</v>
      </c>
      <c r="BI43" s="59"/>
      <c r="BJ43" s="15"/>
      <c r="BK43" s="15">
        <f>Purchases!BK43*VLOOKUP($A43,Feature_Costs,2)</f>
        <v>0</v>
      </c>
      <c r="BL43" s="59"/>
    </row>
    <row r="44" spans="1:64" ht="15">
      <c r="A44" t="str">
        <f>Purchases!A44</f>
        <v>Sensitive Nature</v>
      </c>
      <c r="B44" s="14"/>
      <c r="C44" s="15"/>
      <c r="D44" s="15"/>
      <c r="E44" s="14"/>
      <c r="F44" s="15">
        <f>Purchases!F44*VLOOKUP($A44,Feature_Costs,2)</f>
        <v>0</v>
      </c>
      <c r="G44" s="59"/>
      <c r="H44" s="14"/>
      <c r="I44" s="15">
        <f>Purchases!I44*VLOOKUP($A44,Feature_Costs,2)</f>
        <v>0</v>
      </c>
      <c r="J44" s="59"/>
      <c r="K44" s="14"/>
      <c r="L44" s="15">
        <f>Purchases!L44*VLOOKUP($A44,Feature_Costs,2)</f>
        <v>0</v>
      </c>
      <c r="M44" s="59"/>
      <c r="N44" s="14"/>
      <c r="O44" s="15">
        <f>Purchases!O44*VLOOKUP($A44,Feature_Costs,2)</f>
        <v>0</v>
      </c>
      <c r="P44" s="59"/>
      <c r="Q44" s="14"/>
      <c r="R44" s="15">
        <f>Purchases!R44*VLOOKUP($A44,Feature_Costs,2)</f>
        <v>0</v>
      </c>
      <c r="S44" s="59"/>
      <c r="T44" s="14"/>
      <c r="U44" s="15">
        <f>Purchases!U44*VLOOKUP($A44,Feature_Costs,2)</f>
        <v>0</v>
      </c>
      <c r="V44" s="59"/>
      <c r="W44" s="14"/>
      <c r="X44" s="15">
        <f>Purchases!X44*VLOOKUP($A44,Feature_Costs,2)</f>
        <v>0</v>
      </c>
      <c r="Y44" s="59"/>
      <c r="Z44" s="14"/>
      <c r="AA44" s="15">
        <f>Purchases!AA44*VLOOKUP($A44,Feature_Costs,2)</f>
        <v>0</v>
      </c>
      <c r="AB44" s="59"/>
      <c r="AC44" s="14"/>
      <c r="AD44" s="15">
        <f>Purchases!AD44*VLOOKUP($A44,Feature_Costs,2)</f>
        <v>0</v>
      </c>
      <c r="AE44" s="59"/>
      <c r="AF44" s="14"/>
      <c r="AG44" s="15">
        <f>Purchases!AG44*VLOOKUP($A44,Feature_Costs,2)</f>
        <v>0</v>
      </c>
      <c r="AH44" s="59"/>
      <c r="AI44" s="14"/>
      <c r="AJ44" s="15">
        <f>Purchases!AJ44*VLOOKUP($A44,Feature_Costs,2)</f>
        <v>0</v>
      </c>
      <c r="AK44" s="59"/>
      <c r="AL44" s="14"/>
      <c r="AM44" s="15">
        <f>Purchases!AM44*VLOOKUP($A44,Feature_Costs,2)</f>
        <v>0</v>
      </c>
      <c r="AN44" s="59"/>
      <c r="AO44" s="14"/>
      <c r="AP44" s="15">
        <f>Purchases!AP44*VLOOKUP($A44,Feature_Costs,2)</f>
        <v>0</v>
      </c>
      <c r="AQ44" s="59"/>
      <c r="AR44" s="14"/>
      <c r="AS44" s="15">
        <f>Purchases!AS44*VLOOKUP($A44,Feature_Costs,2)</f>
        <v>0</v>
      </c>
      <c r="AT44" s="59"/>
      <c r="AU44" s="14"/>
      <c r="AV44" s="15">
        <f>Purchases!AV44*VLOOKUP($A44,Feature_Costs,2)</f>
        <v>0</v>
      </c>
      <c r="AW44" s="59"/>
      <c r="AX44" s="15"/>
      <c r="AY44" s="15">
        <f>Purchases!AY44*VLOOKUP($A44,Feature_Costs,2)</f>
        <v>0</v>
      </c>
      <c r="AZ44" s="59"/>
      <c r="BA44" s="15"/>
      <c r="BB44" s="15">
        <f>Purchases!BB44*VLOOKUP($A44,Feature_Costs,2)</f>
        <v>0</v>
      </c>
      <c r="BC44" s="59"/>
      <c r="BD44" s="15"/>
      <c r="BE44" s="15">
        <f>Purchases!BE44*VLOOKUP($A44,Feature_Costs,2)</f>
        <v>0</v>
      </c>
      <c r="BF44" s="59"/>
      <c r="BG44" s="15"/>
      <c r="BH44" s="15">
        <f>Purchases!BH44*VLOOKUP($A44,Feature_Costs,2)</f>
        <v>0</v>
      </c>
      <c r="BI44" s="59"/>
      <c r="BJ44" s="15"/>
      <c r="BK44" s="15">
        <f>Purchases!BK44*VLOOKUP($A44,Feature_Costs,2)</f>
        <v>0</v>
      </c>
      <c r="BL44" s="59"/>
    </row>
    <row r="45" spans="1:64" ht="15">
      <c r="A45" t="str">
        <f>Purchases!A45</f>
        <v>Sharp Witted</v>
      </c>
      <c r="B45" s="14"/>
      <c r="C45" s="15"/>
      <c r="D45" s="15"/>
      <c r="E45" s="14"/>
      <c r="F45" s="15">
        <f>Purchases!F45*VLOOKUP($A45,Feature_Costs,2)</f>
        <v>0</v>
      </c>
      <c r="G45" s="59"/>
      <c r="H45" s="14"/>
      <c r="I45" s="15">
        <f>Purchases!I45*VLOOKUP($A45,Feature_Costs,2)</f>
        <v>0</v>
      </c>
      <c r="J45" s="59"/>
      <c r="K45" s="14"/>
      <c r="L45" s="15">
        <f>Purchases!L45*VLOOKUP($A45,Feature_Costs,2)</f>
        <v>0</v>
      </c>
      <c r="M45" s="59"/>
      <c r="N45" s="14"/>
      <c r="O45" s="15">
        <f>Purchases!O45*VLOOKUP($A45,Feature_Costs,2)</f>
        <v>0</v>
      </c>
      <c r="P45" s="59"/>
      <c r="Q45" s="14"/>
      <c r="R45" s="15">
        <f>Purchases!R45*VLOOKUP($A45,Feature_Costs,2)</f>
        <v>0</v>
      </c>
      <c r="S45" s="59"/>
      <c r="T45" s="14"/>
      <c r="U45" s="15">
        <f>Purchases!U45*VLOOKUP($A45,Feature_Costs,2)</f>
        <v>0</v>
      </c>
      <c r="V45" s="59"/>
      <c r="W45" s="14"/>
      <c r="X45" s="15">
        <f>Purchases!X45*VLOOKUP($A45,Feature_Costs,2)</f>
        <v>0</v>
      </c>
      <c r="Y45" s="59"/>
      <c r="Z45" s="14"/>
      <c r="AA45" s="15">
        <f>Purchases!AA45*VLOOKUP($A45,Feature_Costs,2)</f>
        <v>0</v>
      </c>
      <c r="AB45" s="59"/>
      <c r="AC45" s="14"/>
      <c r="AD45" s="15">
        <f>Purchases!AD45*VLOOKUP($A45,Feature_Costs,2)</f>
        <v>0</v>
      </c>
      <c r="AE45" s="59"/>
      <c r="AF45" s="14"/>
      <c r="AG45" s="15">
        <f>Purchases!AG45*VLOOKUP($A45,Feature_Costs,2)</f>
        <v>0</v>
      </c>
      <c r="AH45" s="59"/>
      <c r="AI45" s="14"/>
      <c r="AJ45" s="15">
        <f>Purchases!AJ45*VLOOKUP($A45,Feature_Costs,2)</f>
        <v>0</v>
      </c>
      <c r="AK45" s="59"/>
      <c r="AL45" s="14"/>
      <c r="AM45" s="15">
        <f>Purchases!AM45*VLOOKUP($A45,Feature_Costs,2)</f>
        <v>0</v>
      </c>
      <c r="AN45" s="59"/>
      <c r="AO45" s="14"/>
      <c r="AP45" s="15">
        <f>Purchases!AP45*VLOOKUP($A45,Feature_Costs,2)</f>
        <v>0</v>
      </c>
      <c r="AQ45" s="59"/>
      <c r="AR45" s="14"/>
      <c r="AS45" s="15">
        <f>Purchases!AS45*VLOOKUP($A45,Feature_Costs,2)</f>
        <v>0</v>
      </c>
      <c r="AT45" s="59"/>
      <c r="AU45" s="14"/>
      <c r="AV45" s="15">
        <f>Purchases!AV45*VLOOKUP($A45,Feature_Costs,2)</f>
        <v>0</v>
      </c>
      <c r="AW45" s="59"/>
      <c r="AX45" s="15"/>
      <c r="AY45" s="15">
        <f>Purchases!AY45*VLOOKUP($A45,Feature_Costs,2)</f>
        <v>0</v>
      </c>
      <c r="AZ45" s="59"/>
      <c r="BA45" s="15"/>
      <c r="BB45" s="15">
        <f>Purchases!BB45*VLOOKUP($A45,Feature_Costs,2)</f>
        <v>0</v>
      </c>
      <c r="BC45" s="59"/>
      <c r="BD45" s="15"/>
      <c r="BE45" s="15">
        <f>Purchases!BE45*VLOOKUP($A45,Feature_Costs,2)</f>
        <v>0</v>
      </c>
      <c r="BF45" s="59"/>
      <c r="BG45" s="15"/>
      <c r="BH45" s="15">
        <f>Purchases!BH45*VLOOKUP($A45,Feature_Costs,2)</f>
        <v>0</v>
      </c>
      <c r="BI45" s="59"/>
      <c r="BJ45" s="15"/>
      <c r="BK45" s="15">
        <f>Purchases!BK45*VLOOKUP($A45,Feature_Costs,2)</f>
        <v>0</v>
      </c>
      <c r="BL45" s="59"/>
    </row>
    <row r="46" spans="1:64" ht="15">
      <c r="A46" t="str">
        <f>Purchases!A46</f>
        <v>Shield Mastery</v>
      </c>
      <c r="B46" s="14"/>
      <c r="C46" s="15"/>
      <c r="D46" s="15"/>
      <c r="E46" s="14"/>
      <c r="F46" s="15">
        <f>Purchases!F46*VLOOKUP($A46,Feature_Costs,2)</f>
        <v>0</v>
      </c>
      <c r="G46" s="59"/>
      <c r="H46" s="14"/>
      <c r="I46" s="15">
        <f>Purchases!I46*VLOOKUP($A46,Feature_Costs,2)</f>
        <v>0</v>
      </c>
      <c r="J46" s="59"/>
      <c r="K46" s="14"/>
      <c r="L46" s="15">
        <f>Purchases!L46*VLOOKUP($A46,Feature_Costs,2)</f>
        <v>0</v>
      </c>
      <c r="M46" s="59"/>
      <c r="N46" s="14"/>
      <c r="O46" s="15">
        <f>Purchases!O46*VLOOKUP($A46,Feature_Costs,2)</f>
        <v>0</v>
      </c>
      <c r="P46" s="59"/>
      <c r="Q46" s="14"/>
      <c r="R46" s="15">
        <f>Purchases!R46*VLOOKUP($A46,Feature_Costs,2)</f>
        <v>0</v>
      </c>
      <c r="S46" s="59"/>
      <c r="T46" s="14"/>
      <c r="U46" s="15">
        <f>Purchases!U46*VLOOKUP($A46,Feature_Costs,2)</f>
        <v>0</v>
      </c>
      <c r="V46" s="59"/>
      <c r="W46" s="14"/>
      <c r="X46" s="15">
        <f>Purchases!X46*VLOOKUP($A46,Feature_Costs,2)</f>
        <v>0</v>
      </c>
      <c r="Y46" s="59"/>
      <c r="Z46" s="14"/>
      <c r="AA46" s="15">
        <f>Purchases!AA46*VLOOKUP($A46,Feature_Costs,2)</f>
        <v>0</v>
      </c>
      <c r="AB46" s="59"/>
      <c r="AC46" s="14"/>
      <c r="AD46" s="15">
        <f>Purchases!AD46*VLOOKUP($A46,Feature_Costs,2)</f>
        <v>0</v>
      </c>
      <c r="AE46" s="59"/>
      <c r="AF46" s="14"/>
      <c r="AG46" s="15">
        <f>Purchases!AG46*VLOOKUP($A46,Feature_Costs,2)</f>
        <v>0</v>
      </c>
      <c r="AH46" s="59"/>
      <c r="AI46" s="14"/>
      <c r="AJ46" s="15">
        <f>Purchases!AJ46*VLOOKUP($A46,Feature_Costs,2)</f>
        <v>0</v>
      </c>
      <c r="AK46" s="59"/>
      <c r="AL46" s="14"/>
      <c r="AM46" s="15">
        <f>Purchases!AM46*VLOOKUP($A46,Feature_Costs,2)</f>
        <v>0</v>
      </c>
      <c r="AN46" s="59"/>
      <c r="AO46" s="14"/>
      <c r="AP46" s="15">
        <f>Purchases!AP46*VLOOKUP($A46,Feature_Costs,2)</f>
        <v>0</v>
      </c>
      <c r="AQ46" s="59"/>
      <c r="AR46" s="14"/>
      <c r="AS46" s="15">
        <f>Purchases!AS46*VLOOKUP($A46,Feature_Costs,2)</f>
        <v>0</v>
      </c>
      <c r="AT46" s="59"/>
      <c r="AU46" s="14"/>
      <c r="AV46" s="15">
        <f>Purchases!AV46*VLOOKUP($A46,Feature_Costs,2)</f>
        <v>0</v>
      </c>
      <c r="AW46" s="59"/>
      <c r="AX46" s="15"/>
      <c r="AY46" s="15">
        <f>Purchases!AY46*VLOOKUP($A46,Feature_Costs,2)</f>
        <v>0</v>
      </c>
      <c r="AZ46" s="59"/>
      <c r="BA46" s="15"/>
      <c r="BB46" s="15">
        <f>Purchases!BB46*VLOOKUP($A46,Feature_Costs,2)</f>
        <v>0</v>
      </c>
      <c r="BC46" s="59"/>
      <c r="BD46" s="15"/>
      <c r="BE46" s="15">
        <f>Purchases!BE46*VLOOKUP($A46,Feature_Costs,2)</f>
        <v>0</v>
      </c>
      <c r="BF46" s="59"/>
      <c r="BG46" s="15"/>
      <c r="BH46" s="15">
        <f>Purchases!BH46*VLOOKUP($A46,Feature_Costs,2)</f>
        <v>0</v>
      </c>
      <c r="BI46" s="59"/>
      <c r="BJ46" s="15"/>
      <c r="BK46" s="15">
        <f>Purchases!BK46*VLOOKUP($A46,Feature_Costs,2)</f>
        <v>0</v>
      </c>
      <c r="BL46" s="59"/>
    </row>
    <row r="47" spans="1:64" ht="15">
      <c r="A47" t="str">
        <f>Purchases!A47</f>
        <v>Sneak Attack</v>
      </c>
      <c r="B47" s="14"/>
      <c r="C47" s="15"/>
      <c r="D47" s="15"/>
      <c r="E47" s="14"/>
      <c r="F47" s="15">
        <f>Purchases!F47*VLOOKUP($A47,Feature_Costs,2)</f>
        <v>0</v>
      </c>
      <c r="G47" s="59"/>
      <c r="H47" s="14"/>
      <c r="I47" s="15">
        <f>Purchases!I47*VLOOKUP($A47,Feature_Costs,2)</f>
        <v>0</v>
      </c>
      <c r="J47" s="59"/>
      <c r="K47" s="14"/>
      <c r="L47" s="15">
        <f>Purchases!L47*VLOOKUP($A47,Feature_Costs,2)</f>
        <v>0</v>
      </c>
      <c r="M47" s="59"/>
      <c r="N47" s="14"/>
      <c r="O47" s="15">
        <f>Purchases!O47*VLOOKUP($A47,Feature_Costs,2)</f>
        <v>0</v>
      </c>
      <c r="P47" s="59"/>
      <c r="Q47" s="14"/>
      <c r="R47" s="15">
        <f>Purchases!R47*VLOOKUP($A47,Feature_Costs,2)</f>
        <v>0</v>
      </c>
      <c r="S47" s="59"/>
      <c r="T47" s="14"/>
      <c r="U47" s="15">
        <f>Purchases!U47*VLOOKUP($A47,Feature_Costs,2)</f>
        <v>0</v>
      </c>
      <c r="V47" s="59"/>
      <c r="W47" s="14"/>
      <c r="X47" s="15">
        <f>Purchases!X47*VLOOKUP($A47,Feature_Costs,2)</f>
        <v>0</v>
      </c>
      <c r="Y47" s="59"/>
      <c r="Z47" s="14"/>
      <c r="AA47" s="15">
        <f>Purchases!AA47*VLOOKUP($A47,Feature_Costs,2)</f>
        <v>0</v>
      </c>
      <c r="AB47" s="59"/>
      <c r="AC47" s="14"/>
      <c r="AD47" s="15">
        <f>Purchases!AD47*VLOOKUP($A47,Feature_Costs,2)</f>
        <v>0</v>
      </c>
      <c r="AE47" s="59"/>
      <c r="AF47" s="14"/>
      <c r="AG47" s="15">
        <f>Purchases!AG47*VLOOKUP($A47,Feature_Costs,2)</f>
        <v>0</v>
      </c>
      <c r="AH47" s="59"/>
      <c r="AI47" s="14"/>
      <c r="AJ47" s="15">
        <f>Purchases!AJ47*VLOOKUP($A47,Feature_Costs,2)</f>
        <v>0</v>
      </c>
      <c r="AK47" s="59"/>
      <c r="AL47" s="14"/>
      <c r="AM47" s="15">
        <f>Purchases!AM47*VLOOKUP($A47,Feature_Costs,2)</f>
        <v>0</v>
      </c>
      <c r="AN47" s="59"/>
      <c r="AO47" s="14"/>
      <c r="AP47" s="15">
        <f>Purchases!AP47*VLOOKUP($A47,Feature_Costs,2)</f>
        <v>0</v>
      </c>
      <c r="AQ47" s="59"/>
      <c r="AR47" s="14"/>
      <c r="AS47" s="15">
        <f>Purchases!AS47*VLOOKUP($A47,Feature_Costs,2)</f>
        <v>0</v>
      </c>
      <c r="AT47" s="59"/>
      <c r="AU47" s="14"/>
      <c r="AV47" s="15">
        <f>Purchases!AV47*VLOOKUP($A47,Feature_Costs,2)</f>
        <v>0</v>
      </c>
      <c r="AW47" s="59"/>
      <c r="AX47" s="15"/>
      <c r="AY47" s="15">
        <f>Purchases!AY47*VLOOKUP($A47,Feature_Costs,2)</f>
        <v>0</v>
      </c>
      <c r="AZ47" s="59"/>
      <c r="BA47" s="15"/>
      <c r="BB47" s="15">
        <f>Purchases!BB47*VLOOKUP($A47,Feature_Costs,2)</f>
        <v>0</v>
      </c>
      <c r="BC47" s="59"/>
      <c r="BD47" s="15"/>
      <c r="BE47" s="15">
        <f>Purchases!BE47*VLOOKUP($A47,Feature_Costs,2)</f>
        <v>0</v>
      </c>
      <c r="BF47" s="59"/>
      <c r="BG47" s="15"/>
      <c r="BH47" s="15">
        <f>Purchases!BH47*VLOOKUP($A47,Feature_Costs,2)</f>
        <v>0</v>
      </c>
      <c r="BI47" s="59"/>
      <c r="BJ47" s="15"/>
      <c r="BK47" s="15">
        <f>Purchases!BK47*VLOOKUP($A47,Feature_Costs,2)</f>
        <v>0</v>
      </c>
      <c r="BL47" s="59"/>
    </row>
    <row r="48" spans="1:64" ht="15">
      <c r="A48" t="str">
        <f>Purchases!A48</f>
        <v>Tracking</v>
      </c>
      <c r="B48" s="14"/>
      <c r="C48" s="15"/>
      <c r="D48" s="15"/>
      <c r="E48" s="14"/>
      <c r="F48" s="15">
        <f>Purchases!F48*VLOOKUP($A48,Feature_Costs,2)</f>
        <v>0</v>
      </c>
      <c r="G48" s="59"/>
      <c r="H48" s="14"/>
      <c r="I48" s="15">
        <f>Purchases!I48*VLOOKUP($A48,Feature_Costs,2)</f>
        <v>0</v>
      </c>
      <c r="J48" s="59"/>
      <c r="K48" s="14"/>
      <c r="L48" s="15">
        <f>Purchases!L48*VLOOKUP($A48,Feature_Costs,2)</f>
        <v>0</v>
      </c>
      <c r="M48" s="59"/>
      <c r="N48" s="14"/>
      <c r="O48" s="15">
        <f>Purchases!O48*VLOOKUP($A48,Feature_Costs,2)</f>
        <v>0</v>
      </c>
      <c r="P48" s="59"/>
      <c r="Q48" s="14"/>
      <c r="R48" s="15">
        <f>Purchases!R48*VLOOKUP($A48,Feature_Costs,2)</f>
        <v>0</v>
      </c>
      <c r="S48" s="59"/>
      <c r="T48" s="14"/>
      <c r="U48" s="15">
        <f>Purchases!U48*VLOOKUP($A48,Feature_Costs,2)</f>
        <v>0</v>
      </c>
      <c r="V48" s="59"/>
      <c r="W48" s="14"/>
      <c r="X48" s="15">
        <f>Purchases!X48*VLOOKUP($A48,Feature_Costs,2)</f>
        <v>0</v>
      </c>
      <c r="Y48" s="59"/>
      <c r="Z48" s="14"/>
      <c r="AA48" s="15">
        <f>Purchases!AA48*VLOOKUP($A48,Feature_Costs,2)</f>
        <v>0</v>
      </c>
      <c r="AB48" s="59"/>
      <c r="AC48" s="14"/>
      <c r="AD48" s="15">
        <f>Purchases!AD48*VLOOKUP($A48,Feature_Costs,2)</f>
        <v>0</v>
      </c>
      <c r="AE48" s="59"/>
      <c r="AF48" s="14"/>
      <c r="AG48" s="15">
        <f>Purchases!AG48*VLOOKUP($A48,Feature_Costs,2)</f>
        <v>0</v>
      </c>
      <c r="AH48" s="59"/>
      <c r="AI48" s="14"/>
      <c r="AJ48" s="15">
        <f>Purchases!AJ48*VLOOKUP($A48,Feature_Costs,2)</f>
        <v>0</v>
      </c>
      <c r="AK48" s="59"/>
      <c r="AL48" s="14"/>
      <c r="AM48" s="15">
        <f>Purchases!AM48*VLOOKUP($A48,Feature_Costs,2)</f>
        <v>0</v>
      </c>
      <c r="AN48" s="59"/>
      <c r="AO48" s="14"/>
      <c r="AP48" s="15">
        <f>Purchases!AP48*VLOOKUP($A48,Feature_Costs,2)</f>
        <v>0</v>
      </c>
      <c r="AQ48" s="59"/>
      <c r="AR48" s="14"/>
      <c r="AS48" s="15">
        <f>Purchases!AS48*VLOOKUP($A48,Feature_Costs,2)</f>
        <v>0</v>
      </c>
      <c r="AT48" s="59"/>
      <c r="AU48" s="14"/>
      <c r="AV48" s="15">
        <f>Purchases!AV48*VLOOKUP($A48,Feature_Costs,2)</f>
        <v>0</v>
      </c>
      <c r="AW48" s="59"/>
      <c r="AX48" s="15"/>
      <c r="AY48" s="15">
        <f>Purchases!AY48*VLOOKUP($A48,Feature_Costs,2)</f>
        <v>0</v>
      </c>
      <c r="AZ48" s="59"/>
      <c r="BA48" s="15"/>
      <c r="BB48" s="15">
        <f>Purchases!BB48*VLOOKUP($A48,Feature_Costs,2)</f>
        <v>0</v>
      </c>
      <c r="BC48" s="59"/>
      <c r="BD48" s="15"/>
      <c r="BE48" s="15">
        <f>Purchases!BE48*VLOOKUP($A48,Feature_Costs,2)</f>
        <v>0</v>
      </c>
      <c r="BF48" s="59"/>
      <c r="BG48" s="15"/>
      <c r="BH48" s="15">
        <f>Purchases!BH48*VLOOKUP($A48,Feature_Costs,2)</f>
        <v>0</v>
      </c>
      <c r="BI48" s="59"/>
      <c r="BJ48" s="15"/>
      <c r="BK48" s="15">
        <f>Purchases!BK48*VLOOKUP($A48,Feature_Costs,2)</f>
        <v>0</v>
      </c>
      <c r="BL48" s="59"/>
    </row>
    <row r="49" spans="1:64" ht="15">
      <c r="A49" t="str">
        <f>Purchases!A49</f>
        <v>Two-Weapon Fighting</v>
      </c>
      <c r="B49" s="14"/>
      <c r="C49" s="15"/>
      <c r="D49" s="15"/>
      <c r="E49" s="14"/>
      <c r="F49" s="15">
        <f>Purchases!F49*VLOOKUP($A49,Feature_Costs,2)</f>
        <v>0</v>
      </c>
      <c r="G49" s="59"/>
      <c r="H49" s="14"/>
      <c r="I49" s="15">
        <f>Purchases!I49*VLOOKUP($A49,Feature_Costs,2)</f>
        <v>0</v>
      </c>
      <c r="J49" s="59"/>
      <c r="K49" s="14"/>
      <c r="L49" s="15">
        <f>Purchases!L49*VLOOKUP($A49,Feature_Costs,2)</f>
        <v>0</v>
      </c>
      <c r="M49" s="59"/>
      <c r="N49" s="14"/>
      <c r="O49" s="15">
        <f>Purchases!O49*VLOOKUP($A49,Feature_Costs,2)</f>
        <v>0</v>
      </c>
      <c r="P49" s="59"/>
      <c r="Q49" s="14"/>
      <c r="R49" s="15">
        <f>Purchases!R49*VLOOKUP($A49,Feature_Costs,2)</f>
        <v>0</v>
      </c>
      <c r="S49" s="59"/>
      <c r="T49" s="14"/>
      <c r="U49" s="15">
        <f>Purchases!U49*VLOOKUP($A49,Feature_Costs,2)</f>
        <v>0</v>
      </c>
      <c r="V49" s="59"/>
      <c r="W49" s="14"/>
      <c r="X49" s="15">
        <f>Purchases!X49*VLOOKUP($A49,Feature_Costs,2)</f>
        <v>0</v>
      </c>
      <c r="Y49" s="59"/>
      <c r="Z49" s="14"/>
      <c r="AA49" s="15">
        <f>Purchases!AA49*VLOOKUP($A49,Feature_Costs,2)</f>
        <v>0</v>
      </c>
      <c r="AB49" s="59"/>
      <c r="AC49" s="14"/>
      <c r="AD49" s="15">
        <f>Purchases!AD49*VLOOKUP($A49,Feature_Costs,2)</f>
        <v>0</v>
      </c>
      <c r="AE49" s="59"/>
      <c r="AF49" s="14"/>
      <c r="AG49" s="15">
        <f>Purchases!AG49*VLOOKUP($A49,Feature_Costs,2)</f>
        <v>0</v>
      </c>
      <c r="AH49" s="59"/>
      <c r="AI49" s="14"/>
      <c r="AJ49" s="15">
        <f>Purchases!AJ49*VLOOKUP($A49,Feature_Costs,2)</f>
        <v>0</v>
      </c>
      <c r="AK49" s="59"/>
      <c r="AL49" s="14"/>
      <c r="AM49" s="15">
        <f>Purchases!AM49*VLOOKUP($A49,Feature_Costs,2)</f>
        <v>0</v>
      </c>
      <c r="AN49" s="59"/>
      <c r="AO49" s="14"/>
      <c r="AP49" s="15">
        <f>Purchases!AP49*VLOOKUP($A49,Feature_Costs,2)</f>
        <v>0</v>
      </c>
      <c r="AQ49" s="59"/>
      <c r="AR49" s="14"/>
      <c r="AS49" s="15">
        <f>Purchases!AS49*VLOOKUP($A49,Feature_Costs,2)</f>
        <v>0</v>
      </c>
      <c r="AT49" s="59"/>
      <c r="AU49" s="14"/>
      <c r="AV49" s="15">
        <f>Purchases!AV49*VLOOKUP($A49,Feature_Costs,2)</f>
        <v>0</v>
      </c>
      <c r="AW49" s="59"/>
      <c r="AX49" s="15"/>
      <c r="AY49" s="15">
        <f>Purchases!AY49*VLOOKUP($A49,Feature_Costs,2)</f>
        <v>0</v>
      </c>
      <c r="AZ49" s="59"/>
      <c r="BA49" s="15"/>
      <c r="BB49" s="15">
        <f>Purchases!BB49*VLOOKUP($A49,Feature_Costs,2)</f>
        <v>0</v>
      </c>
      <c r="BC49" s="59"/>
      <c r="BD49" s="15"/>
      <c r="BE49" s="15">
        <f>Purchases!BE49*VLOOKUP($A49,Feature_Costs,2)</f>
        <v>0</v>
      </c>
      <c r="BF49" s="59"/>
      <c r="BG49" s="15"/>
      <c r="BH49" s="15">
        <f>Purchases!BH49*VLOOKUP($A49,Feature_Costs,2)</f>
        <v>0</v>
      </c>
      <c r="BI49" s="59"/>
      <c r="BJ49" s="15"/>
      <c r="BK49" s="15">
        <f>Purchases!BK49*VLOOKUP($A49,Feature_Costs,2)</f>
        <v>0</v>
      </c>
      <c r="BL49" s="59"/>
    </row>
    <row r="50" spans="1:64" ht="15">
      <c r="A50" t="str">
        <f>Purchases!A50</f>
        <v>Weapon Focus</v>
      </c>
      <c r="B50" s="14"/>
      <c r="C50" s="15"/>
      <c r="D50" s="15"/>
      <c r="E50" s="14"/>
      <c r="F50" s="15">
        <f>Purchases!F50*VLOOKUP($A50,Feature_Costs,2)</f>
        <v>0</v>
      </c>
      <c r="G50" s="59"/>
      <c r="H50" s="14"/>
      <c r="I50" s="15">
        <f>Purchases!I50*VLOOKUP($A50,Feature_Costs,2)</f>
        <v>0</v>
      </c>
      <c r="J50" s="59"/>
      <c r="K50" s="14"/>
      <c r="L50" s="15">
        <f>Purchases!L50*VLOOKUP($A50,Feature_Costs,2)</f>
        <v>0</v>
      </c>
      <c r="M50" s="59"/>
      <c r="N50" s="14"/>
      <c r="O50" s="15">
        <f>Purchases!O50*VLOOKUP($A50,Feature_Costs,2)</f>
        <v>0</v>
      </c>
      <c r="P50" s="59"/>
      <c r="Q50" s="14"/>
      <c r="R50" s="15">
        <f>Purchases!R50*VLOOKUP($A50,Feature_Costs,2)</f>
        <v>0</v>
      </c>
      <c r="S50" s="59"/>
      <c r="T50" s="14"/>
      <c r="U50" s="15">
        <f>Purchases!U50*VLOOKUP($A50,Feature_Costs,2)</f>
        <v>0</v>
      </c>
      <c r="V50" s="59"/>
      <c r="W50" s="14"/>
      <c r="X50" s="15">
        <f>Purchases!X50*VLOOKUP($A50,Feature_Costs,2)</f>
        <v>0</v>
      </c>
      <c r="Y50" s="59"/>
      <c r="Z50" s="14"/>
      <c r="AA50" s="15">
        <f>Purchases!AA50*VLOOKUP($A50,Feature_Costs,2)</f>
        <v>0</v>
      </c>
      <c r="AB50" s="59"/>
      <c r="AC50" s="14"/>
      <c r="AD50" s="15">
        <f>Purchases!AD50*VLOOKUP($A50,Feature_Costs,2)</f>
        <v>0</v>
      </c>
      <c r="AE50" s="59"/>
      <c r="AF50" s="14"/>
      <c r="AG50" s="15">
        <f>Purchases!AG50*VLOOKUP($A50,Feature_Costs,2)</f>
        <v>0</v>
      </c>
      <c r="AH50" s="59"/>
      <c r="AI50" s="14"/>
      <c r="AJ50" s="15">
        <f>Purchases!AJ50*VLOOKUP($A50,Feature_Costs,2)</f>
        <v>0</v>
      </c>
      <c r="AK50" s="59"/>
      <c r="AL50" s="14"/>
      <c r="AM50" s="15">
        <f>Purchases!AM50*VLOOKUP($A50,Feature_Costs,2)</f>
        <v>0</v>
      </c>
      <c r="AN50" s="59"/>
      <c r="AO50" s="14"/>
      <c r="AP50" s="15">
        <f>Purchases!AP50*VLOOKUP($A50,Feature_Costs,2)</f>
        <v>0</v>
      </c>
      <c r="AQ50" s="59"/>
      <c r="AR50" s="14"/>
      <c r="AS50" s="15">
        <f>Purchases!AS50*VLOOKUP($A50,Feature_Costs,2)</f>
        <v>0</v>
      </c>
      <c r="AT50" s="59"/>
      <c r="AU50" s="14"/>
      <c r="AV50" s="15">
        <f>Purchases!AV50*VLOOKUP($A50,Feature_Costs,2)</f>
        <v>0</v>
      </c>
      <c r="AW50" s="59"/>
      <c r="AX50" s="15"/>
      <c r="AY50" s="15">
        <f>Purchases!AY50*VLOOKUP($A50,Feature_Costs,2)</f>
        <v>0</v>
      </c>
      <c r="AZ50" s="59"/>
      <c r="BA50" s="15"/>
      <c r="BB50" s="15">
        <f>Purchases!BB50*VLOOKUP($A50,Feature_Costs,2)</f>
        <v>0</v>
      </c>
      <c r="BC50" s="59"/>
      <c r="BD50" s="15"/>
      <c r="BE50" s="15">
        <f>Purchases!BE50*VLOOKUP($A50,Feature_Costs,2)</f>
        <v>0</v>
      </c>
      <c r="BF50" s="59"/>
      <c r="BG50" s="15"/>
      <c r="BH50" s="15">
        <f>Purchases!BH50*VLOOKUP($A50,Feature_Costs,2)</f>
        <v>0</v>
      </c>
      <c r="BI50" s="59"/>
      <c r="BJ50" s="15"/>
      <c r="BK50" s="15">
        <f>Purchases!BK50*VLOOKUP($A50,Feature_Costs,2)</f>
        <v>0</v>
      </c>
      <c r="BL50" s="59"/>
    </row>
    <row r="51" spans="1:64" ht="15">
      <c r="A51" t="str">
        <f>Purchases!A51</f>
        <v>Weapon Specialist</v>
      </c>
      <c r="B51" s="14"/>
      <c r="C51" s="15"/>
      <c r="D51" s="15"/>
      <c r="E51" s="14"/>
      <c r="F51" s="15">
        <f>Purchases!F51*VLOOKUP($A51,Feature_Costs,2)</f>
        <v>0</v>
      </c>
      <c r="G51" s="59"/>
      <c r="H51" s="14"/>
      <c r="I51" s="15">
        <f>Purchases!I51*VLOOKUP($A51,Feature_Costs,2)</f>
        <v>0</v>
      </c>
      <c r="J51" s="59"/>
      <c r="K51" s="14"/>
      <c r="L51" s="15">
        <f>Purchases!L51*VLOOKUP($A51,Feature_Costs,2)</f>
        <v>0</v>
      </c>
      <c r="M51" s="59"/>
      <c r="N51" s="14"/>
      <c r="O51" s="15">
        <f>Purchases!O51*VLOOKUP($A51,Feature_Costs,2)</f>
        <v>0</v>
      </c>
      <c r="P51" s="59"/>
      <c r="Q51" s="14"/>
      <c r="R51" s="15">
        <f>Purchases!R51*VLOOKUP($A51,Feature_Costs,2)</f>
        <v>0</v>
      </c>
      <c r="S51" s="59"/>
      <c r="T51" s="14"/>
      <c r="U51" s="15">
        <f>Purchases!U51*VLOOKUP($A51,Feature_Costs,2)</f>
        <v>0</v>
      </c>
      <c r="V51" s="59"/>
      <c r="W51" s="14"/>
      <c r="X51" s="15">
        <f>Purchases!X51*VLOOKUP($A51,Feature_Costs,2)</f>
        <v>0</v>
      </c>
      <c r="Y51" s="59"/>
      <c r="Z51" s="14"/>
      <c r="AA51" s="15">
        <f>Purchases!AA51*VLOOKUP($A51,Feature_Costs,2)</f>
        <v>0</v>
      </c>
      <c r="AB51" s="59"/>
      <c r="AC51" s="14"/>
      <c r="AD51" s="15">
        <f>Purchases!AD51*VLOOKUP($A51,Feature_Costs,2)</f>
        <v>0</v>
      </c>
      <c r="AE51" s="59"/>
      <c r="AF51" s="14"/>
      <c r="AG51" s="15">
        <f>Purchases!AG51*VLOOKUP($A51,Feature_Costs,2)</f>
        <v>0</v>
      </c>
      <c r="AH51" s="59"/>
      <c r="AI51" s="14"/>
      <c r="AJ51" s="15">
        <f>Purchases!AJ51*VLOOKUP($A51,Feature_Costs,2)</f>
        <v>0</v>
      </c>
      <c r="AK51" s="59"/>
      <c r="AL51" s="14"/>
      <c r="AM51" s="15">
        <f>Purchases!AM51*VLOOKUP($A51,Feature_Costs,2)</f>
        <v>0</v>
      </c>
      <c r="AN51" s="59"/>
      <c r="AO51" s="14"/>
      <c r="AP51" s="15">
        <f>Purchases!AP51*VLOOKUP($A51,Feature_Costs,2)</f>
        <v>0</v>
      </c>
      <c r="AQ51" s="59"/>
      <c r="AR51" s="14"/>
      <c r="AS51" s="15">
        <f>Purchases!AS51*VLOOKUP($A51,Feature_Costs,2)</f>
        <v>0</v>
      </c>
      <c r="AT51" s="59"/>
      <c r="AU51" s="14"/>
      <c r="AV51" s="15">
        <f>Purchases!AV51*VLOOKUP($A51,Feature_Costs,2)</f>
        <v>0</v>
      </c>
      <c r="AW51" s="59"/>
      <c r="AX51" s="15"/>
      <c r="AY51" s="15">
        <f>Purchases!AY51*VLOOKUP($A51,Feature_Costs,2)</f>
        <v>0</v>
      </c>
      <c r="AZ51" s="59"/>
      <c r="BA51" s="15"/>
      <c r="BB51" s="15">
        <f>Purchases!BB51*VLOOKUP($A51,Feature_Costs,2)</f>
        <v>0</v>
      </c>
      <c r="BC51" s="59"/>
      <c r="BD51" s="15"/>
      <c r="BE51" s="15">
        <f>Purchases!BE51*VLOOKUP($A51,Feature_Costs,2)</f>
        <v>0</v>
      </c>
      <c r="BF51" s="59"/>
      <c r="BG51" s="15"/>
      <c r="BH51" s="15">
        <f>Purchases!BH51*VLOOKUP($A51,Feature_Costs,2)</f>
        <v>0</v>
      </c>
      <c r="BI51" s="59"/>
      <c r="BJ51" s="15"/>
      <c r="BK51" s="15">
        <f>Purchases!BK51*VLOOKUP($A51,Feature_Costs,2)</f>
        <v>0</v>
      </c>
      <c r="BL51" s="59"/>
    </row>
    <row r="52" spans="1:64" ht="15">
      <c r="A52" s="18" t="s">
        <v>177</v>
      </c>
      <c r="B52" s="19"/>
      <c r="C52" s="20"/>
      <c r="D52" s="20"/>
      <c r="E52" s="19"/>
      <c r="F52" s="20"/>
      <c r="G52" s="21"/>
      <c r="H52" s="19"/>
      <c r="I52" s="20"/>
      <c r="J52" s="21"/>
      <c r="K52" s="19"/>
      <c r="L52" s="20"/>
      <c r="M52" s="21"/>
      <c r="N52" s="19"/>
      <c r="O52" s="20"/>
      <c r="P52" s="21"/>
      <c r="Q52" s="19"/>
      <c r="R52" s="20"/>
      <c r="S52" s="21"/>
      <c r="T52" s="19"/>
      <c r="U52" s="20"/>
      <c r="V52" s="21"/>
      <c r="W52" s="19"/>
      <c r="X52" s="20"/>
      <c r="Y52" s="21"/>
      <c r="Z52" s="19"/>
      <c r="AA52" s="20"/>
      <c r="AB52" s="21"/>
      <c r="AC52" s="19"/>
      <c r="AD52" s="20"/>
      <c r="AE52" s="21"/>
      <c r="AF52" s="19"/>
      <c r="AG52" s="20"/>
      <c r="AH52" s="21"/>
      <c r="AI52" s="19"/>
      <c r="AJ52" s="20"/>
      <c r="AK52" s="21"/>
      <c r="AL52" s="19"/>
      <c r="AM52" s="20"/>
      <c r="AN52" s="21"/>
      <c r="AO52" s="19"/>
      <c r="AP52" s="20"/>
      <c r="AQ52" s="21"/>
      <c r="AR52" s="19"/>
      <c r="AS52" s="20"/>
      <c r="AT52" s="21"/>
      <c r="AU52" s="19"/>
      <c r="AV52" s="20"/>
      <c r="AW52" s="21"/>
      <c r="AX52" s="20"/>
      <c r="AY52" s="20"/>
      <c r="AZ52" s="21"/>
      <c r="BA52" s="20"/>
      <c r="BB52" s="20"/>
      <c r="BC52" s="21"/>
      <c r="BD52" s="20"/>
      <c r="BE52" s="20"/>
      <c r="BF52" s="21"/>
      <c r="BG52" s="20"/>
      <c r="BH52" s="20"/>
      <c r="BI52" s="21"/>
      <c r="BJ52" s="20"/>
      <c r="BK52" s="20"/>
      <c r="BL52" s="21"/>
    </row>
    <row r="53" spans="1:64" ht="15">
      <c r="A53" t="str">
        <f>Purchases!A53</f>
        <v>Mana Point</v>
      </c>
      <c r="B53" s="14"/>
      <c r="C53" s="15"/>
      <c r="D53" s="15"/>
      <c r="E53" s="14"/>
      <c r="F53" s="15">
        <f>Purchases!F53*VLOOKUP($A53,Feature_Costs,2)</f>
        <v>0</v>
      </c>
      <c r="G53" s="59"/>
      <c r="H53" s="14"/>
      <c r="I53" s="15">
        <f>Purchases!I53*VLOOKUP($A53,Feature_Costs,2)</f>
        <v>0</v>
      </c>
      <c r="J53" s="59"/>
      <c r="K53" s="14"/>
      <c r="L53" s="15">
        <f>Purchases!L53*VLOOKUP($A53,Feature_Costs,2)</f>
        <v>0</v>
      </c>
      <c r="M53" s="59"/>
      <c r="N53" s="14"/>
      <c r="O53" s="15">
        <f>Purchases!O53*VLOOKUP($A53,Feature_Costs,2)</f>
        <v>0</v>
      </c>
      <c r="P53" s="59"/>
      <c r="Q53" s="14"/>
      <c r="R53" s="15">
        <f>Purchases!R53*VLOOKUP($A53,Feature_Costs,2)</f>
        <v>0</v>
      </c>
      <c r="S53" s="59"/>
      <c r="T53" s="14"/>
      <c r="U53" s="15">
        <f>Purchases!U53*VLOOKUP($A53,Feature_Costs,2)</f>
        <v>0</v>
      </c>
      <c r="V53" s="59"/>
      <c r="W53" s="14"/>
      <c r="X53" s="15">
        <f>Purchases!X53*VLOOKUP($A53,Feature_Costs,2)</f>
        <v>0</v>
      </c>
      <c r="Y53" s="59"/>
      <c r="Z53" s="14"/>
      <c r="AA53" s="15">
        <f>Purchases!AA53*VLOOKUP($A53,Feature_Costs,2)</f>
        <v>0</v>
      </c>
      <c r="AB53" s="59"/>
      <c r="AC53" s="14"/>
      <c r="AD53" s="15">
        <f>Purchases!AD53*VLOOKUP($A53,Feature_Costs,2)</f>
        <v>0</v>
      </c>
      <c r="AE53" s="59"/>
      <c r="AF53" s="14"/>
      <c r="AG53" s="15">
        <f>Purchases!AG53*VLOOKUP($A53,Feature_Costs,2)</f>
        <v>0</v>
      </c>
      <c r="AH53" s="59"/>
      <c r="AI53" s="14"/>
      <c r="AJ53" s="15">
        <f>Purchases!AJ53*VLOOKUP($A53,Feature_Costs,2)</f>
        <v>0</v>
      </c>
      <c r="AK53" s="59"/>
      <c r="AL53" s="14"/>
      <c r="AM53" s="15">
        <f>Purchases!AM53*VLOOKUP($A53,Feature_Costs,2)</f>
        <v>0</v>
      </c>
      <c r="AN53" s="59"/>
      <c r="AO53" s="14"/>
      <c r="AP53" s="15">
        <f>Purchases!AP53*VLOOKUP($A53,Feature_Costs,2)</f>
        <v>0</v>
      </c>
      <c r="AQ53" s="59"/>
      <c r="AR53" s="14"/>
      <c r="AS53" s="15">
        <f>Purchases!AS53*VLOOKUP($A53,Feature_Costs,2)</f>
        <v>0</v>
      </c>
      <c r="AT53" s="59"/>
      <c r="AU53" s="14"/>
      <c r="AV53" s="15">
        <f>Purchases!AV53*VLOOKUP($A53,Feature_Costs,2)</f>
        <v>0</v>
      </c>
      <c r="AW53" s="59"/>
      <c r="AX53" s="15"/>
      <c r="AY53" s="15">
        <f>Purchases!AY53*VLOOKUP($A53,Feature_Costs,2)</f>
        <v>0</v>
      </c>
      <c r="AZ53" s="59"/>
      <c r="BA53" s="15"/>
      <c r="BB53" s="15">
        <f>Purchases!BB53*VLOOKUP($A53,Feature_Costs,2)</f>
        <v>0</v>
      </c>
      <c r="BC53" s="59"/>
      <c r="BD53" s="15"/>
      <c r="BE53" s="15">
        <f>Purchases!BE53*VLOOKUP($A53,Feature_Costs,2)</f>
        <v>0</v>
      </c>
      <c r="BF53" s="59"/>
      <c r="BG53" s="15"/>
      <c r="BH53" s="15">
        <f>Purchases!BH53*VLOOKUP($A53,Feature_Costs,2)</f>
        <v>0</v>
      </c>
      <c r="BI53" s="59"/>
      <c r="BJ53" s="15"/>
      <c r="BK53" s="15">
        <f>Purchases!BK53*VLOOKUP($A53,Feature_Costs,2)</f>
        <v>0</v>
      </c>
      <c r="BL53" s="59"/>
    </row>
    <row r="54" spans="1:64" ht="15">
      <c r="A54" t="str">
        <f>Purchases!A54</f>
        <v>Sorcerer Adept</v>
      </c>
      <c r="B54" s="14"/>
      <c r="C54" s="15"/>
      <c r="D54" s="15"/>
      <c r="E54" s="14"/>
      <c r="F54" s="15">
        <f>Purchases!F54*VLOOKUP($A54,Feature_Costs,2)</f>
        <v>0</v>
      </c>
      <c r="G54" s="59"/>
      <c r="H54" s="14"/>
      <c r="I54" s="15">
        <f>Purchases!I54*VLOOKUP($A54,Feature_Costs,2)</f>
        <v>0</v>
      </c>
      <c r="J54" s="59"/>
      <c r="K54" s="14"/>
      <c r="L54" s="15">
        <f>Purchases!L54*VLOOKUP($A54,Feature_Costs,2)</f>
        <v>0</v>
      </c>
      <c r="M54" s="59"/>
      <c r="N54" s="14"/>
      <c r="O54" s="15">
        <f>Purchases!O54*VLOOKUP($A54,Feature_Costs,2)</f>
        <v>0</v>
      </c>
      <c r="P54" s="59"/>
      <c r="Q54" s="14"/>
      <c r="R54" s="15">
        <f>Purchases!R54*VLOOKUP($A54,Feature_Costs,2)</f>
        <v>0</v>
      </c>
      <c r="S54" s="59"/>
      <c r="T54" s="14"/>
      <c r="U54" s="15">
        <f>Purchases!U54*VLOOKUP($A54,Feature_Costs,2)</f>
        <v>0</v>
      </c>
      <c r="V54" s="59"/>
      <c r="W54" s="14"/>
      <c r="X54" s="15">
        <f>Purchases!X54*VLOOKUP($A54,Feature_Costs,2)</f>
        <v>0</v>
      </c>
      <c r="Y54" s="59"/>
      <c r="Z54" s="14"/>
      <c r="AA54" s="15">
        <f>Purchases!AA54*VLOOKUP($A54,Feature_Costs,2)</f>
        <v>0</v>
      </c>
      <c r="AB54" s="59"/>
      <c r="AC54" s="14"/>
      <c r="AD54" s="15">
        <f>Purchases!AD54*VLOOKUP($A54,Feature_Costs,2)</f>
        <v>0</v>
      </c>
      <c r="AE54" s="59"/>
      <c r="AF54" s="14"/>
      <c r="AG54" s="15">
        <f>Purchases!AG54*VLOOKUP($A54,Feature_Costs,2)</f>
        <v>0</v>
      </c>
      <c r="AH54" s="59"/>
      <c r="AI54" s="14"/>
      <c r="AJ54" s="15">
        <f>Purchases!AJ54*VLOOKUP($A54,Feature_Costs,2)</f>
        <v>0</v>
      </c>
      <c r="AK54" s="59"/>
      <c r="AL54" s="14"/>
      <c r="AM54" s="15">
        <f>Purchases!AM54*VLOOKUP($A54,Feature_Costs,2)</f>
        <v>0</v>
      </c>
      <c r="AN54" s="59"/>
      <c r="AO54" s="14"/>
      <c r="AP54" s="15">
        <f>Purchases!AP54*VLOOKUP($A54,Feature_Costs,2)</f>
        <v>0</v>
      </c>
      <c r="AQ54" s="59"/>
      <c r="AR54" s="14"/>
      <c r="AS54" s="15">
        <f>Purchases!AS54*VLOOKUP($A54,Feature_Costs,2)</f>
        <v>0</v>
      </c>
      <c r="AT54" s="59"/>
      <c r="AU54" s="14"/>
      <c r="AV54" s="15">
        <f>Purchases!AV54*VLOOKUP($A54,Feature_Costs,2)</f>
        <v>0</v>
      </c>
      <c r="AW54" s="59"/>
      <c r="AX54" s="15"/>
      <c r="AY54" s="15">
        <f>Purchases!AY54*VLOOKUP($A54,Feature_Costs,2)</f>
        <v>0</v>
      </c>
      <c r="AZ54" s="59"/>
      <c r="BA54" s="15"/>
      <c r="BB54" s="15">
        <f>Purchases!BB54*VLOOKUP($A54,Feature_Costs,2)</f>
        <v>0</v>
      </c>
      <c r="BC54" s="59"/>
      <c r="BD54" s="15"/>
      <c r="BE54" s="15">
        <f>Purchases!BE54*VLOOKUP($A54,Feature_Costs,2)</f>
        <v>0</v>
      </c>
      <c r="BF54" s="59"/>
      <c r="BG54" s="15"/>
      <c r="BH54" s="15">
        <f>Purchases!BH54*VLOOKUP($A54,Feature_Costs,2)</f>
        <v>0</v>
      </c>
      <c r="BI54" s="59"/>
      <c r="BJ54" s="15"/>
      <c r="BK54" s="15">
        <f>Purchases!BK54*VLOOKUP($A54,Feature_Costs,2)</f>
        <v>0</v>
      </c>
      <c r="BL54" s="59"/>
    </row>
    <row r="55" spans="1:64" ht="15">
      <c r="A55" t="str">
        <f>Purchases!A55</f>
        <v>Sorcerer's Spell</v>
      </c>
      <c r="B55" s="14"/>
      <c r="C55" s="15"/>
      <c r="D55" s="15"/>
      <c r="E55" s="14"/>
      <c r="F55" s="15">
        <f>Purchases!F55*VLOOKUP($A55,Feature_Costs,2)</f>
        <v>0</v>
      </c>
      <c r="G55" s="59"/>
      <c r="H55" s="14"/>
      <c r="I55" s="15">
        <f>Purchases!I55*VLOOKUP($A55,Feature_Costs,2)</f>
        <v>0</v>
      </c>
      <c r="J55" s="59"/>
      <c r="K55" s="14"/>
      <c r="L55" s="15">
        <f>Purchases!L55*VLOOKUP($A55,Feature_Costs,2)</f>
        <v>0</v>
      </c>
      <c r="M55" s="59"/>
      <c r="N55" s="14"/>
      <c r="O55" s="15">
        <f>Purchases!O55*VLOOKUP($A55,Feature_Costs,2)</f>
        <v>0</v>
      </c>
      <c r="P55" s="59"/>
      <c r="Q55" s="14"/>
      <c r="R55" s="15">
        <f>Purchases!R55*VLOOKUP($A55,Feature_Costs,2)</f>
        <v>0</v>
      </c>
      <c r="S55" s="59"/>
      <c r="T55" s="14"/>
      <c r="U55" s="15">
        <f>Purchases!U55*VLOOKUP($A55,Feature_Costs,2)</f>
        <v>0</v>
      </c>
      <c r="V55" s="59"/>
      <c r="W55" s="14"/>
      <c r="X55" s="15">
        <f>Purchases!X55*VLOOKUP($A55,Feature_Costs,2)</f>
        <v>0</v>
      </c>
      <c r="Y55" s="59"/>
      <c r="Z55" s="14"/>
      <c r="AA55" s="15">
        <f>Purchases!AA55*VLOOKUP($A55,Feature_Costs,2)</f>
        <v>0</v>
      </c>
      <c r="AB55" s="59"/>
      <c r="AC55" s="14"/>
      <c r="AD55" s="15">
        <f>Purchases!AD55*VLOOKUP($A55,Feature_Costs,2)</f>
        <v>0</v>
      </c>
      <c r="AE55" s="59"/>
      <c r="AF55" s="14"/>
      <c r="AG55" s="15">
        <f>Purchases!AG55*VLOOKUP($A55,Feature_Costs,2)</f>
        <v>0</v>
      </c>
      <c r="AH55" s="59"/>
      <c r="AI55" s="14"/>
      <c r="AJ55" s="15">
        <f>Purchases!AJ55*VLOOKUP($A55,Feature_Costs,2)</f>
        <v>0</v>
      </c>
      <c r="AK55" s="59"/>
      <c r="AL55" s="14"/>
      <c r="AM55" s="15">
        <f>Purchases!AM55*VLOOKUP($A55,Feature_Costs,2)</f>
        <v>0</v>
      </c>
      <c r="AN55" s="59"/>
      <c r="AO55" s="14"/>
      <c r="AP55" s="15">
        <f>Purchases!AP55*VLOOKUP($A55,Feature_Costs,2)</f>
        <v>0</v>
      </c>
      <c r="AQ55" s="59"/>
      <c r="AR55" s="14"/>
      <c r="AS55" s="15">
        <f>Purchases!AS55*VLOOKUP($A55,Feature_Costs,2)</f>
        <v>0</v>
      </c>
      <c r="AT55" s="59"/>
      <c r="AU55" s="14"/>
      <c r="AV55" s="15">
        <f>Purchases!AV55*VLOOKUP($A55,Feature_Costs,2)</f>
        <v>0</v>
      </c>
      <c r="AW55" s="59"/>
      <c r="AX55" s="15"/>
      <c r="AY55" s="15">
        <f>Purchases!AY55*VLOOKUP($A55,Feature_Costs,2)</f>
        <v>0</v>
      </c>
      <c r="AZ55" s="59"/>
      <c r="BA55" s="15"/>
      <c r="BB55" s="15">
        <f>Purchases!BB55*VLOOKUP($A55,Feature_Costs,2)</f>
        <v>0</v>
      </c>
      <c r="BC55" s="59"/>
      <c r="BD55" s="15"/>
      <c r="BE55" s="15">
        <f>Purchases!BE55*VLOOKUP($A55,Feature_Costs,2)</f>
        <v>0</v>
      </c>
      <c r="BF55" s="59"/>
      <c r="BG55" s="15"/>
      <c r="BH55" s="15">
        <f>Purchases!BH55*VLOOKUP($A55,Feature_Costs,2)</f>
        <v>0</v>
      </c>
      <c r="BI55" s="59"/>
      <c r="BJ55" s="15"/>
      <c r="BK55" s="15">
        <f>Purchases!BK55*VLOOKUP($A55,Feature_Costs,2)</f>
        <v>0</v>
      </c>
      <c r="BL55" s="59"/>
    </row>
    <row r="56" spans="1:64" ht="15">
      <c r="A56" t="str">
        <f>Purchases!A56</f>
        <v>Wizard Adept</v>
      </c>
      <c r="B56" s="14"/>
      <c r="C56" s="15"/>
      <c r="D56" s="15"/>
      <c r="E56" s="14"/>
      <c r="F56" s="15">
        <f>Purchases!F56*VLOOKUP($A56,Feature_Costs,2)</f>
        <v>0</v>
      </c>
      <c r="G56" s="59"/>
      <c r="H56" s="14"/>
      <c r="I56" s="15">
        <f>Purchases!I56*VLOOKUP($A56,Feature_Costs,2)</f>
        <v>0</v>
      </c>
      <c r="J56" s="59"/>
      <c r="K56" s="14"/>
      <c r="L56" s="15">
        <f>Purchases!L56*VLOOKUP($A56,Feature_Costs,2)</f>
        <v>0</v>
      </c>
      <c r="M56" s="59"/>
      <c r="N56" s="14"/>
      <c r="O56" s="15">
        <f>Purchases!O56*VLOOKUP($A56,Feature_Costs,2)</f>
        <v>0</v>
      </c>
      <c r="P56" s="59"/>
      <c r="Q56" s="14"/>
      <c r="R56" s="15">
        <f>Purchases!R56*VLOOKUP($A56,Feature_Costs,2)</f>
        <v>0</v>
      </c>
      <c r="S56" s="59"/>
      <c r="T56" s="14"/>
      <c r="U56" s="15">
        <f>Purchases!U56*VLOOKUP($A56,Feature_Costs,2)</f>
        <v>0</v>
      </c>
      <c r="V56" s="59"/>
      <c r="W56" s="14"/>
      <c r="X56" s="15">
        <f>Purchases!X56*VLOOKUP($A56,Feature_Costs,2)</f>
        <v>0</v>
      </c>
      <c r="Y56" s="59"/>
      <c r="Z56" s="14"/>
      <c r="AA56" s="15">
        <f>Purchases!AA56*VLOOKUP($A56,Feature_Costs,2)</f>
        <v>0</v>
      </c>
      <c r="AB56" s="59"/>
      <c r="AC56" s="14"/>
      <c r="AD56" s="15">
        <f>Purchases!AD56*VLOOKUP($A56,Feature_Costs,2)</f>
        <v>0</v>
      </c>
      <c r="AE56" s="59"/>
      <c r="AF56" s="14"/>
      <c r="AG56" s="15">
        <f>Purchases!AG56*VLOOKUP($A56,Feature_Costs,2)</f>
        <v>0</v>
      </c>
      <c r="AH56" s="59"/>
      <c r="AI56" s="14"/>
      <c r="AJ56" s="15">
        <f>Purchases!AJ56*VLOOKUP($A56,Feature_Costs,2)</f>
        <v>0</v>
      </c>
      <c r="AK56" s="59"/>
      <c r="AL56" s="14"/>
      <c r="AM56" s="15">
        <f>Purchases!AM56*VLOOKUP($A56,Feature_Costs,2)</f>
        <v>0</v>
      </c>
      <c r="AN56" s="59"/>
      <c r="AO56" s="14"/>
      <c r="AP56" s="15">
        <f>Purchases!AP56*VLOOKUP($A56,Feature_Costs,2)</f>
        <v>0</v>
      </c>
      <c r="AQ56" s="59"/>
      <c r="AR56" s="14"/>
      <c r="AS56" s="15">
        <f>Purchases!AS56*VLOOKUP($A56,Feature_Costs,2)</f>
        <v>0</v>
      </c>
      <c r="AT56" s="59"/>
      <c r="AU56" s="14"/>
      <c r="AV56" s="15">
        <f>Purchases!AV56*VLOOKUP($A56,Feature_Costs,2)</f>
        <v>0</v>
      </c>
      <c r="AW56" s="59"/>
      <c r="AX56" s="15"/>
      <c r="AY56" s="15">
        <f>Purchases!AY56*VLOOKUP($A56,Feature_Costs,2)</f>
        <v>0</v>
      </c>
      <c r="AZ56" s="59"/>
      <c r="BA56" s="15"/>
      <c r="BB56" s="15">
        <f>Purchases!BB56*VLOOKUP($A56,Feature_Costs,2)</f>
        <v>0</v>
      </c>
      <c r="BC56" s="59"/>
      <c r="BD56" s="15"/>
      <c r="BE56" s="15">
        <f>Purchases!BE56*VLOOKUP($A56,Feature_Costs,2)</f>
        <v>0</v>
      </c>
      <c r="BF56" s="59"/>
      <c r="BG56" s="15"/>
      <c r="BH56" s="15">
        <f>Purchases!BH56*VLOOKUP($A56,Feature_Costs,2)</f>
        <v>0</v>
      </c>
      <c r="BI56" s="59"/>
      <c r="BJ56" s="15"/>
      <c r="BK56" s="15">
        <f>Purchases!BK56*VLOOKUP($A56,Feature_Costs,2)</f>
        <v>0</v>
      </c>
      <c r="BL56" s="59"/>
    </row>
    <row r="57" spans="1:64" ht="15">
      <c r="A57" t="str">
        <f>Purchases!A57</f>
        <v>Wizard Lore</v>
      </c>
      <c r="B57" s="14"/>
      <c r="C57" s="15"/>
      <c r="D57" s="15"/>
      <c r="E57" s="14"/>
      <c r="F57" s="15">
        <f>Purchases!F57*VLOOKUP($A57,Feature_Costs,2)</f>
        <v>0</v>
      </c>
      <c r="G57" s="59"/>
      <c r="H57" s="14"/>
      <c r="I57" s="15">
        <f>Purchases!I57*VLOOKUP($A57,Feature_Costs,2)</f>
        <v>0</v>
      </c>
      <c r="J57" s="59"/>
      <c r="K57" s="14"/>
      <c r="L57" s="15">
        <f>Purchases!L57*VLOOKUP($A57,Feature_Costs,2)</f>
        <v>0</v>
      </c>
      <c r="M57" s="59"/>
      <c r="N57" s="14"/>
      <c r="O57" s="15">
        <f>Purchases!O57*VLOOKUP($A57,Feature_Costs,2)</f>
        <v>0</v>
      </c>
      <c r="P57" s="59"/>
      <c r="Q57" s="14"/>
      <c r="R57" s="15">
        <f>Purchases!R57*VLOOKUP($A57,Feature_Costs,2)</f>
        <v>0</v>
      </c>
      <c r="S57" s="59"/>
      <c r="T57" s="14"/>
      <c r="U57" s="15">
        <f>Purchases!U57*VLOOKUP($A57,Feature_Costs,2)</f>
        <v>0</v>
      </c>
      <c r="V57" s="59"/>
      <c r="W57" s="14"/>
      <c r="X57" s="15">
        <f>Purchases!X57*VLOOKUP($A57,Feature_Costs,2)</f>
        <v>0</v>
      </c>
      <c r="Y57" s="59"/>
      <c r="Z57" s="14"/>
      <c r="AA57" s="15">
        <f>Purchases!AA57*VLOOKUP($A57,Feature_Costs,2)</f>
        <v>0</v>
      </c>
      <c r="AB57" s="59"/>
      <c r="AC57" s="14"/>
      <c r="AD57" s="15">
        <f>Purchases!AD57*VLOOKUP($A57,Feature_Costs,2)</f>
        <v>0</v>
      </c>
      <c r="AE57" s="59"/>
      <c r="AF57" s="14"/>
      <c r="AG57" s="15">
        <f>Purchases!AG57*VLOOKUP($A57,Feature_Costs,2)</f>
        <v>0</v>
      </c>
      <c r="AH57" s="59"/>
      <c r="AI57" s="14"/>
      <c r="AJ57" s="15">
        <f>Purchases!AJ57*VLOOKUP($A57,Feature_Costs,2)</f>
        <v>0</v>
      </c>
      <c r="AK57" s="59"/>
      <c r="AL57" s="14"/>
      <c r="AM57" s="15">
        <f>Purchases!AM57*VLOOKUP($A57,Feature_Costs,2)</f>
        <v>0</v>
      </c>
      <c r="AN57" s="59"/>
      <c r="AO57" s="14"/>
      <c r="AP57" s="15">
        <f>Purchases!AP57*VLOOKUP($A57,Feature_Costs,2)</f>
        <v>0</v>
      </c>
      <c r="AQ57" s="59"/>
      <c r="AR57" s="14"/>
      <c r="AS57" s="15">
        <f>Purchases!AS57*VLOOKUP($A57,Feature_Costs,2)</f>
        <v>0</v>
      </c>
      <c r="AT57" s="59"/>
      <c r="AU57" s="14"/>
      <c r="AV57" s="15">
        <f>Purchases!AV57*VLOOKUP($A57,Feature_Costs,2)</f>
        <v>0</v>
      </c>
      <c r="AW57" s="59"/>
      <c r="AX57" s="15"/>
      <c r="AY57" s="15">
        <f>Purchases!AY57*VLOOKUP($A57,Feature_Costs,2)</f>
        <v>0</v>
      </c>
      <c r="AZ57" s="59"/>
      <c r="BA57" s="15"/>
      <c r="BB57" s="15">
        <f>Purchases!BB57*VLOOKUP($A57,Feature_Costs,2)</f>
        <v>0</v>
      </c>
      <c r="BC57" s="59"/>
      <c r="BD57" s="15"/>
      <c r="BE57" s="15">
        <f>Purchases!BE57*VLOOKUP($A57,Feature_Costs,2)</f>
        <v>0</v>
      </c>
      <c r="BF57" s="59"/>
      <c r="BG57" s="15"/>
      <c r="BH57" s="15">
        <f>Purchases!BH57*VLOOKUP($A57,Feature_Costs,2)</f>
        <v>0</v>
      </c>
      <c r="BI57" s="59"/>
      <c r="BJ57" s="15"/>
      <c r="BK57" s="15">
        <f>Purchases!BK57*VLOOKUP($A57,Feature_Costs,2)</f>
        <v>0</v>
      </c>
      <c r="BL57" s="59"/>
    </row>
    <row r="58" spans="1:64" ht="15">
      <c r="A58" t="str">
        <f>Purchases!A58</f>
        <v>Wizard Spell</v>
      </c>
      <c r="B58" s="14"/>
      <c r="C58" s="15"/>
      <c r="D58" s="15"/>
      <c r="E58" s="14"/>
      <c r="F58" s="15">
        <f>Purchases!F58*VLOOKUP($A58,Feature_Costs,2)</f>
        <v>0</v>
      </c>
      <c r="G58" s="59"/>
      <c r="H58" s="14"/>
      <c r="I58" s="15">
        <f>Purchases!I58*VLOOKUP($A58,Feature_Costs,2)</f>
        <v>0</v>
      </c>
      <c r="J58" s="59"/>
      <c r="K58" s="14"/>
      <c r="L58" s="15">
        <f>Purchases!L58*VLOOKUP($A58,Feature_Costs,2)</f>
        <v>0</v>
      </c>
      <c r="M58" s="59"/>
      <c r="N58" s="14"/>
      <c r="O58" s="15">
        <f>Purchases!O58*VLOOKUP($A58,Feature_Costs,2)</f>
        <v>0</v>
      </c>
      <c r="P58" s="59"/>
      <c r="Q58" s="14"/>
      <c r="R58" s="15">
        <f>Purchases!R58*VLOOKUP($A58,Feature_Costs,2)</f>
        <v>0</v>
      </c>
      <c r="S58" s="59"/>
      <c r="T58" s="14"/>
      <c r="U58" s="15">
        <f>Purchases!U58*VLOOKUP($A58,Feature_Costs,2)</f>
        <v>0</v>
      </c>
      <c r="V58" s="59"/>
      <c r="W58" s="14"/>
      <c r="X58" s="15">
        <f>Purchases!X58*VLOOKUP($A58,Feature_Costs,2)</f>
        <v>0</v>
      </c>
      <c r="Y58" s="59"/>
      <c r="Z58" s="14"/>
      <c r="AA58" s="15">
        <f>Purchases!AA58*VLOOKUP($A58,Feature_Costs,2)</f>
        <v>0</v>
      </c>
      <c r="AB58" s="59"/>
      <c r="AC58" s="14"/>
      <c r="AD58" s="15">
        <f>Purchases!AD58*VLOOKUP($A58,Feature_Costs,2)</f>
        <v>0</v>
      </c>
      <c r="AE58" s="59"/>
      <c r="AF58" s="14"/>
      <c r="AG58" s="15">
        <f>Purchases!AG58*VLOOKUP($A58,Feature_Costs,2)</f>
        <v>0</v>
      </c>
      <c r="AH58" s="59"/>
      <c r="AI58" s="14"/>
      <c r="AJ58" s="15">
        <f>Purchases!AJ58*VLOOKUP($A58,Feature_Costs,2)</f>
        <v>0</v>
      </c>
      <c r="AK58" s="59"/>
      <c r="AL58" s="14"/>
      <c r="AM58" s="15">
        <f>Purchases!AM58*VLOOKUP($A58,Feature_Costs,2)</f>
        <v>0</v>
      </c>
      <c r="AN58" s="59"/>
      <c r="AO58" s="14"/>
      <c r="AP58" s="15">
        <f>Purchases!AP58*VLOOKUP($A58,Feature_Costs,2)</f>
        <v>0</v>
      </c>
      <c r="AQ58" s="59"/>
      <c r="AR58" s="14"/>
      <c r="AS58" s="15">
        <f>Purchases!AS58*VLOOKUP($A58,Feature_Costs,2)</f>
        <v>0</v>
      </c>
      <c r="AT58" s="59"/>
      <c r="AU58" s="14"/>
      <c r="AV58" s="15">
        <f>Purchases!AV58*VLOOKUP($A58,Feature_Costs,2)</f>
        <v>0</v>
      </c>
      <c r="AW58" s="59"/>
      <c r="AX58" s="15"/>
      <c r="AY58" s="15">
        <f>Purchases!AY58*VLOOKUP($A58,Feature_Costs,2)</f>
        <v>0</v>
      </c>
      <c r="AZ58" s="59"/>
      <c r="BA58" s="15"/>
      <c r="BB58" s="15">
        <f>Purchases!BB58*VLOOKUP($A58,Feature_Costs,2)</f>
        <v>0</v>
      </c>
      <c r="BC58" s="59"/>
      <c r="BD58" s="15"/>
      <c r="BE58" s="15">
        <f>Purchases!BE58*VLOOKUP($A58,Feature_Costs,2)</f>
        <v>0</v>
      </c>
      <c r="BF58" s="59"/>
      <c r="BG58" s="15"/>
      <c r="BH58" s="15">
        <f>Purchases!BH58*VLOOKUP($A58,Feature_Costs,2)</f>
        <v>0</v>
      </c>
      <c r="BI58" s="59"/>
      <c r="BJ58" s="15"/>
      <c r="BK58" s="15">
        <f>Purchases!BK58*VLOOKUP($A58,Feature_Costs,2)</f>
        <v>0</v>
      </c>
      <c r="BL58" s="59"/>
    </row>
    <row r="59" spans="1:64" ht="15">
      <c r="A59" s="32" t="s">
        <v>152</v>
      </c>
      <c r="B59" s="14"/>
      <c r="C59" s="15"/>
      <c r="D59" s="15"/>
      <c r="E59" s="14"/>
      <c r="F59" s="15">
        <f>Purchases!F59*VLOOKUP($A59,Feature_Costs,2)</f>
        <v>0</v>
      </c>
      <c r="G59" s="59"/>
      <c r="H59" s="14"/>
      <c r="I59" s="15">
        <f>Purchases!I59*VLOOKUP($A59,Feature_Costs,2)</f>
        <v>0</v>
      </c>
      <c r="J59" s="59"/>
      <c r="K59" s="14"/>
      <c r="L59" s="15">
        <f>Purchases!L59*VLOOKUP($A59,Feature_Costs,2)</f>
        <v>0</v>
      </c>
      <c r="M59" s="59"/>
      <c r="N59" s="14"/>
      <c r="O59" s="15">
        <f>Purchases!O59*VLOOKUP($A59,Feature_Costs,2)</f>
        <v>0</v>
      </c>
      <c r="P59" s="59"/>
      <c r="Q59" s="14"/>
      <c r="R59" s="15">
        <f>Purchases!R59*VLOOKUP($A59,Feature_Costs,2)</f>
        <v>0</v>
      </c>
      <c r="S59" s="59"/>
      <c r="T59" s="14"/>
      <c r="U59" s="15">
        <f>Purchases!U59*VLOOKUP($A59,Feature_Costs,2)</f>
        <v>0</v>
      </c>
      <c r="V59" s="59"/>
      <c r="W59" s="14"/>
      <c r="X59" s="15">
        <f>Purchases!X59*VLOOKUP($A59,Feature_Costs,2)</f>
        <v>0</v>
      </c>
      <c r="Y59" s="59"/>
      <c r="Z59" s="14"/>
      <c r="AA59" s="15">
        <f>Purchases!AA59*VLOOKUP($A59,Feature_Costs,2)</f>
        <v>0</v>
      </c>
      <c r="AB59" s="59"/>
      <c r="AC59" s="14"/>
      <c r="AD59" s="15">
        <f>Purchases!AD59*VLOOKUP($A59,Feature_Costs,2)</f>
        <v>0</v>
      </c>
      <c r="AE59" s="59"/>
      <c r="AF59" s="14"/>
      <c r="AG59" s="15">
        <f>Purchases!AG59*VLOOKUP($A59,Feature_Costs,2)</f>
        <v>0</v>
      </c>
      <c r="AH59" s="59"/>
      <c r="AI59" s="14"/>
      <c r="AJ59" s="15">
        <f>Purchases!AJ59*VLOOKUP($A59,Feature_Costs,2)</f>
        <v>0</v>
      </c>
      <c r="AK59" s="59"/>
      <c r="AL59" s="14"/>
      <c r="AM59" s="15">
        <f>Purchases!AM59*VLOOKUP($A59,Feature_Costs,2)</f>
        <v>0</v>
      </c>
      <c r="AN59" s="59"/>
      <c r="AO59" s="14"/>
      <c r="AP59" s="15">
        <f>Purchases!AP59*VLOOKUP($A59,Feature_Costs,2)</f>
        <v>0</v>
      </c>
      <c r="AQ59" s="59"/>
      <c r="AR59" s="14"/>
      <c r="AS59" s="15">
        <f>Purchases!AS59*VLOOKUP($A59,Feature_Costs,2)</f>
        <v>0</v>
      </c>
      <c r="AT59" s="59"/>
      <c r="AU59" s="14"/>
      <c r="AV59" s="15">
        <f>Purchases!AV59*VLOOKUP($A59,Feature_Costs,2)</f>
        <v>0</v>
      </c>
      <c r="AW59" s="59"/>
      <c r="AX59" s="15"/>
      <c r="AY59" s="15">
        <f>Purchases!AY59*VLOOKUP($A59,Feature_Costs,2)</f>
        <v>0</v>
      </c>
      <c r="AZ59" s="59"/>
      <c r="BA59" s="15"/>
      <c r="BB59" s="15">
        <f>Purchases!BB59*VLOOKUP($A59,Feature_Costs,2)</f>
        <v>0</v>
      </c>
      <c r="BC59" s="59"/>
      <c r="BD59" s="15"/>
      <c r="BE59" s="15">
        <f>Purchases!BE59*VLOOKUP($A59,Feature_Costs,2)</f>
        <v>0</v>
      </c>
      <c r="BF59" s="59"/>
      <c r="BG59" s="15"/>
      <c r="BH59" s="15">
        <f>Purchases!BH59*VLOOKUP($A59,Feature_Costs,2)</f>
        <v>0</v>
      </c>
      <c r="BI59" s="59"/>
      <c r="BJ59" s="15"/>
      <c r="BK59" s="15">
        <f>Purchases!BK59*VLOOKUP($A59,Feature_Costs,2)</f>
        <v>0</v>
      </c>
      <c r="BL59" s="59"/>
    </row>
    <row r="60" spans="1:64" ht="15">
      <c r="A60" s="32" t="s">
        <v>153</v>
      </c>
      <c r="B60" s="14"/>
      <c r="C60" s="15"/>
      <c r="D60" s="15"/>
      <c r="E60" s="14"/>
      <c r="F60" s="15">
        <f>Purchases!F60*VLOOKUP($A60,Feature_Costs,2)</f>
        <v>0</v>
      </c>
      <c r="G60" s="59"/>
      <c r="H60" s="14"/>
      <c r="I60" s="15">
        <f>Purchases!I60*VLOOKUP($A60,Feature_Costs,2)</f>
        <v>0</v>
      </c>
      <c r="J60" s="59"/>
      <c r="K60" s="14"/>
      <c r="L60" s="15">
        <f>Purchases!L60*VLOOKUP($A60,Feature_Costs,2)</f>
        <v>0</v>
      </c>
      <c r="M60" s="59"/>
      <c r="N60" s="14"/>
      <c r="O60" s="15">
        <f>Purchases!O60*VLOOKUP($A60,Feature_Costs,2)</f>
        <v>0</v>
      </c>
      <c r="P60" s="59"/>
      <c r="Q60" s="14"/>
      <c r="R60" s="15">
        <f>Purchases!R60*VLOOKUP($A60,Feature_Costs,2)</f>
        <v>0</v>
      </c>
      <c r="S60" s="59"/>
      <c r="T60" s="14"/>
      <c r="U60" s="15">
        <f>Purchases!U60*VLOOKUP($A60,Feature_Costs,2)</f>
        <v>0</v>
      </c>
      <c r="V60" s="59"/>
      <c r="W60" s="14"/>
      <c r="X60" s="15">
        <f>Purchases!X60*VLOOKUP($A60,Feature_Costs,2)</f>
        <v>0</v>
      </c>
      <c r="Y60" s="59"/>
      <c r="Z60" s="14"/>
      <c r="AA60" s="15">
        <f>Purchases!AA60*VLOOKUP($A60,Feature_Costs,2)</f>
        <v>0</v>
      </c>
      <c r="AB60" s="59"/>
      <c r="AC60" s="14"/>
      <c r="AD60" s="15">
        <f>Purchases!AD60*VLOOKUP($A60,Feature_Costs,2)</f>
        <v>0</v>
      </c>
      <c r="AE60" s="59"/>
      <c r="AF60" s="14"/>
      <c r="AG60" s="15">
        <f>Purchases!AG60*VLOOKUP($A60,Feature_Costs,2)</f>
        <v>0</v>
      </c>
      <c r="AH60" s="59"/>
      <c r="AI60" s="14"/>
      <c r="AJ60" s="15">
        <f>Purchases!AJ60*VLOOKUP($A60,Feature_Costs,2)</f>
        <v>0</v>
      </c>
      <c r="AK60" s="59"/>
      <c r="AL60" s="14"/>
      <c r="AM60" s="15">
        <f>Purchases!AM60*VLOOKUP($A60,Feature_Costs,2)</f>
        <v>0</v>
      </c>
      <c r="AN60" s="59"/>
      <c r="AO60" s="14"/>
      <c r="AP60" s="15">
        <f>Purchases!AP60*VLOOKUP($A60,Feature_Costs,2)</f>
        <v>0</v>
      </c>
      <c r="AQ60" s="59"/>
      <c r="AR60" s="14"/>
      <c r="AS60" s="15">
        <f>Purchases!AS60*VLOOKUP($A60,Feature_Costs,2)</f>
        <v>0</v>
      </c>
      <c r="AT60" s="59"/>
      <c r="AU60" s="14"/>
      <c r="AV60" s="15">
        <f>Purchases!AV60*VLOOKUP($A60,Feature_Costs,2)</f>
        <v>0</v>
      </c>
      <c r="AW60" s="59"/>
      <c r="AX60" s="15"/>
      <c r="AY60" s="15">
        <f>Purchases!AY60*VLOOKUP($A60,Feature_Costs,2)</f>
        <v>0</v>
      </c>
      <c r="AZ60" s="59"/>
      <c r="BA60" s="15"/>
      <c r="BB60" s="15">
        <f>Purchases!BB60*VLOOKUP($A60,Feature_Costs,2)</f>
        <v>0</v>
      </c>
      <c r="BC60" s="59"/>
      <c r="BD60" s="15"/>
      <c r="BE60" s="15">
        <f>Purchases!BE60*VLOOKUP($A60,Feature_Costs,2)</f>
        <v>0</v>
      </c>
      <c r="BF60" s="59"/>
      <c r="BG60" s="15"/>
      <c r="BH60" s="15">
        <f>Purchases!BH60*VLOOKUP($A60,Feature_Costs,2)</f>
        <v>0</v>
      </c>
      <c r="BI60" s="59"/>
      <c r="BJ60" s="15"/>
      <c r="BK60" s="15">
        <f>Purchases!BK60*VLOOKUP($A60,Feature_Costs,2)</f>
        <v>0</v>
      </c>
      <c r="BL60" s="59"/>
    </row>
    <row r="61" spans="1:64" ht="15">
      <c r="A61" t="str">
        <f>Purchases!A61</f>
        <v>Arcane Distant Casting</v>
      </c>
      <c r="B61" s="14"/>
      <c r="C61" s="15"/>
      <c r="D61" s="15"/>
      <c r="E61" s="14"/>
      <c r="F61" s="15">
        <f>Purchases!F61*VLOOKUP($A61,Feature_Costs,2)</f>
        <v>0</v>
      </c>
      <c r="G61" s="59"/>
      <c r="H61" s="14"/>
      <c r="I61" s="15">
        <f>Purchases!I61*VLOOKUP($A61,Feature_Costs,2)</f>
        <v>0</v>
      </c>
      <c r="J61" s="59"/>
      <c r="K61" s="14"/>
      <c r="L61" s="15">
        <f>Purchases!L61*VLOOKUP($A61,Feature_Costs,2)</f>
        <v>0</v>
      </c>
      <c r="M61" s="59"/>
      <c r="N61" s="14"/>
      <c r="O61" s="15">
        <f>Purchases!O61*VLOOKUP($A61,Feature_Costs,2)</f>
        <v>0</v>
      </c>
      <c r="P61" s="59"/>
      <c r="Q61" s="14"/>
      <c r="R61" s="15">
        <f>Purchases!R61*VLOOKUP($A61,Feature_Costs,2)</f>
        <v>0</v>
      </c>
      <c r="S61" s="59"/>
      <c r="T61" s="14"/>
      <c r="U61" s="15">
        <f>Purchases!U61*VLOOKUP($A61,Feature_Costs,2)</f>
        <v>0</v>
      </c>
      <c r="V61" s="59"/>
      <c r="W61" s="14"/>
      <c r="X61" s="15">
        <f>Purchases!X61*VLOOKUP($A61,Feature_Costs,2)</f>
        <v>0</v>
      </c>
      <c r="Y61" s="59"/>
      <c r="Z61" s="14"/>
      <c r="AA61" s="15">
        <f>Purchases!AA61*VLOOKUP($A61,Feature_Costs,2)</f>
        <v>0</v>
      </c>
      <c r="AB61" s="59"/>
      <c r="AC61" s="14"/>
      <c r="AD61" s="15">
        <f>Purchases!AD61*VLOOKUP($A61,Feature_Costs,2)</f>
        <v>0</v>
      </c>
      <c r="AE61" s="59"/>
      <c r="AF61" s="14"/>
      <c r="AG61" s="15">
        <f>Purchases!AG61*VLOOKUP($A61,Feature_Costs,2)</f>
        <v>0</v>
      </c>
      <c r="AH61" s="59"/>
      <c r="AI61" s="14"/>
      <c r="AJ61" s="15">
        <f>Purchases!AJ61*VLOOKUP($A61,Feature_Costs,2)</f>
        <v>0</v>
      </c>
      <c r="AK61" s="59"/>
      <c r="AL61" s="14"/>
      <c r="AM61" s="15">
        <f>Purchases!AM61*VLOOKUP($A61,Feature_Costs,2)</f>
        <v>0</v>
      </c>
      <c r="AN61" s="59"/>
      <c r="AO61" s="14"/>
      <c r="AP61" s="15">
        <f>Purchases!AP61*VLOOKUP($A61,Feature_Costs,2)</f>
        <v>0</v>
      </c>
      <c r="AQ61" s="59"/>
      <c r="AR61" s="14"/>
      <c r="AS61" s="15">
        <f>Purchases!AS61*VLOOKUP($A61,Feature_Costs,2)</f>
        <v>0</v>
      </c>
      <c r="AT61" s="59"/>
      <c r="AU61" s="14"/>
      <c r="AV61" s="15">
        <f>Purchases!AV61*VLOOKUP($A61,Feature_Costs,2)</f>
        <v>0</v>
      </c>
      <c r="AW61" s="59"/>
      <c r="AX61" s="15"/>
      <c r="AY61" s="15">
        <f>Purchases!AY61*VLOOKUP($A61,Feature_Costs,2)</f>
        <v>0</v>
      </c>
      <c r="AZ61" s="59"/>
      <c r="BA61" s="15"/>
      <c r="BB61" s="15">
        <f>Purchases!BB61*VLOOKUP($A61,Feature_Costs,2)</f>
        <v>0</v>
      </c>
      <c r="BC61" s="59"/>
      <c r="BD61" s="15"/>
      <c r="BE61" s="15">
        <f>Purchases!BE61*VLOOKUP($A61,Feature_Costs,2)</f>
        <v>0</v>
      </c>
      <c r="BF61" s="59"/>
      <c r="BG61" s="15"/>
      <c r="BH61" s="15">
        <f>Purchases!BH61*VLOOKUP($A61,Feature_Costs,2)</f>
        <v>0</v>
      </c>
      <c r="BI61" s="59"/>
      <c r="BJ61" s="15"/>
      <c r="BK61" s="15">
        <f>Purchases!BK61*VLOOKUP($A61,Feature_Costs,2)</f>
        <v>0</v>
      </c>
      <c r="BL61" s="59"/>
    </row>
    <row r="62" spans="1:64" ht="15">
      <c r="A62" t="str">
        <f>Purchases!A62</f>
        <v>Arcane Empower Spell</v>
      </c>
      <c r="B62" s="14"/>
      <c r="C62" s="15"/>
      <c r="D62" s="15"/>
      <c r="E62" s="14"/>
      <c r="F62" s="15">
        <f>Purchases!F62*VLOOKUP($A62,Feature_Costs,2)</f>
        <v>0</v>
      </c>
      <c r="G62" s="59"/>
      <c r="H62" s="14"/>
      <c r="I62" s="15">
        <f>Purchases!I62*VLOOKUP($A62,Feature_Costs,2)</f>
        <v>0</v>
      </c>
      <c r="J62" s="59"/>
      <c r="K62" s="14"/>
      <c r="L62" s="15">
        <f>Purchases!L62*VLOOKUP($A62,Feature_Costs,2)</f>
        <v>0</v>
      </c>
      <c r="M62" s="59"/>
      <c r="N62" s="14"/>
      <c r="O62" s="15">
        <f>Purchases!O62*VLOOKUP($A62,Feature_Costs,2)</f>
        <v>0</v>
      </c>
      <c r="P62" s="59"/>
      <c r="Q62" s="14"/>
      <c r="R62" s="15">
        <f>Purchases!R62*VLOOKUP($A62,Feature_Costs,2)</f>
        <v>0</v>
      </c>
      <c r="S62" s="59"/>
      <c r="T62" s="14"/>
      <c r="U62" s="15">
        <f>Purchases!U62*VLOOKUP($A62,Feature_Costs,2)</f>
        <v>0</v>
      </c>
      <c r="V62" s="59"/>
      <c r="W62" s="14"/>
      <c r="X62" s="15">
        <f>Purchases!X62*VLOOKUP($A62,Feature_Costs,2)</f>
        <v>0</v>
      </c>
      <c r="Y62" s="59"/>
      <c r="Z62" s="14"/>
      <c r="AA62" s="15">
        <f>Purchases!AA62*VLOOKUP($A62,Feature_Costs,2)</f>
        <v>0</v>
      </c>
      <c r="AB62" s="59"/>
      <c r="AC62" s="14"/>
      <c r="AD62" s="15">
        <f>Purchases!AD62*VLOOKUP($A62,Feature_Costs,2)</f>
        <v>0</v>
      </c>
      <c r="AE62" s="59"/>
      <c r="AF62" s="14"/>
      <c r="AG62" s="15">
        <f>Purchases!AG62*VLOOKUP($A62,Feature_Costs,2)</f>
        <v>0</v>
      </c>
      <c r="AH62" s="59"/>
      <c r="AI62" s="14"/>
      <c r="AJ62" s="15">
        <f>Purchases!AJ62*VLOOKUP($A62,Feature_Costs,2)</f>
        <v>0</v>
      </c>
      <c r="AK62" s="59"/>
      <c r="AL62" s="14"/>
      <c r="AM62" s="15">
        <f>Purchases!AM62*VLOOKUP($A62,Feature_Costs,2)</f>
        <v>0</v>
      </c>
      <c r="AN62" s="59"/>
      <c r="AO62" s="14"/>
      <c r="AP62" s="15">
        <f>Purchases!AP62*VLOOKUP($A62,Feature_Costs,2)</f>
        <v>0</v>
      </c>
      <c r="AQ62" s="59"/>
      <c r="AR62" s="14"/>
      <c r="AS62" s="15">
        <f>Purchases!AS62*VLOOKUP($A62,Feature_Costs,2)</f>
        <v>0</v>
      </c>
      <c r="AT62" s="59"/>
      <c r="AU62" s="14"/>
      <c r="AV62" s="15">
        <f>Purchases!AV62*VLOOKUP($A62,Feature_Costs,2)</f>
        <v>0</v>
      </c>
      <c r="AW62" s="59"/>
      <c r="AX62" s="15"/>
      <c r="AY62" s="15">
        <f>Purchases!AY62*VLOOKUP($A62,Feature_Costs,2)</f>
        <v>0</v>
      </c>
      <c r="AZ62" s="59"/>
      <c r="BA62" s="15"/>
      <c r="BB62" s="15">
        <f>Purchases!BB62*VLOOKUP($A62,Feature_Costs,2)</f>
        <v>0</v>
      </c>
      <c r="BC62" s="59"/>
      <c r="BD62" s="15"/>
      <c r="BE62" s="15">
        <f>Purchases!BE62*VLOOKUP($A62,Feature_Costs,2)</f>
        <v>0</v>
      </c>
      <c r="BF62" s="59"/>
      <c r="BG62" s="15"/>
      <c r="BH62" s="15">
        <f>Purchases!BH62*VLOOKUP($A62,Feature_Costs,2)</f>
        <v>0</v>
      </c>
      <c r="BI62" s="59"/>
      <c r="BJ62" s="15"/>
      <c r="BK62" s="15">
        <f>Purchases!BK62*VLOOKUP($A62,Feature_Costs,2)</f>
        <v>0</v>
      </c>
      <c r="BL62" s="59"/>
    </row>
    <row r="63" spans="1:64" ht="15">
      <c r="A63" t="str">
        <f>Purchases!A63</f>
        <v>Arcane Enduring Spell</v>
      </c>
      <c r="B63" s="14"/>
      <c r="C63" s="15"/>
      <c r="D63" s="15"/>
      <c r="E63" s="14"/>
      <c r="F63" s="15">
        <f>Purchases!F63*VLOOKUP($A63,Feature_Costs,2)</f>
        <v>0</v>
      </c>
      <c r="G63" s="59"/>
      <c r="H63" s="14"/>
      <c r="I63" s="15">
        <f>Purchases!I63*VLOOKUP($A63,Feature_Costs,2)</f>
        <v>0</v>
      </c>
      <c r="J63" s="59"/>
      <c r="K63" s="14"/>
      <c r="L63" s="15">
        <f>Purchases!L63*VLOOKUP($A63,Feature_Costs,2)</f>
        <v>0</v>
      </c>
      <c r="M63" s="59"/>
      <c r="N63" s="14"/>
      <c r="O63" s="15">
        <f>Purchases!O63*VLOOKUP($A63,Feature_Costs,2)</f>
        <v>0</v>
      </c>
      <c r="P63" s="59"/>
      <c r="Q63" s="14"/>
      <c r="R63" s="15">
        <f>Purchases!R63*VLOOKUP($A63,Feature_Costs,2)</f>
        <v>0</v>
      </c>
      <c r="S63" s="59"/>
      <c r="T63" s="14"/>
      <c r="U63" s="15">
        <f>Purchases!U63*VLOOKUP($A63,Feature_Costs,2)</f>
        <v>0</v>
      </c>
      <c r="V63" s="59"/>
      <c r="W63" s="14"/>
      <c r="X63" s="15">
        <f>Purchases!X63*VLOOKUP($A63,Feature_Costs,2)</f>
        <v>0</v>
      </c>
      <c r="Y63" s="59"/>
      <c r="Z63" s="14"/>
      <c r="AA63" s="15">
        <f>Purchases!AA63*VLOOKUP($A63,Feature_Costs,2)</f>
        <v>0</v>
      </c>
      <c r="AB63" s="59"/>
      <c r="AC63" s="14"/>
      <c r="AD63" s="15">
        <f>Purchases!AD63*VLOOKUP($A63,Feature_Costs,2)</f>
        <v>0</v>
      </c>
      <c r="AE63" s="59"/>
      <c r="AF63" s="14"/>
      <c r="AG63" s="15">
        <f>Purchases!AG63*VLOOKUP($A63,Feature_Costs,2)</f>
        <v>0</v>
      </c>
      <c r="AH63" s="59"/>
      <c r="AI63" s="14"/>
      <c r="AJ63" s="15">
        <f>Purchases!AJ63*VLOOKUP($A63,Feature_Costs,2)</f>
        <v>0</v>
      </c>
      <c r="AK63" s="59"/>
      <c r="AL63" s="14"/>
      <c r="AM63" s="15">
        <f>Purchases!AM63*VLOOKUP($A63,Feature_Costs,2)</f>
        <v>0</v>
      </c>
      <c r="AN63" s="59"/>
      <c r="AO63" s="14"/>
      <c r="AP63" s="15">
        <f>Purchases!AP63*VLOOKUP($A63,Feature_Costs,2)</f>
        <v>0</v>
      </c>
      <c r="AQ63" s="59"/>
      <c r="AR63" s="14"/>
      <c r="AS63" s="15">
        <f>Purchases!AS63*VLOOKUP($A63,Feature_Costs,2)</f>
        <v>0</v>
      </c>
      <c r="AT63" s="59"/>
      <c r="AU63" s="14"/>
      <c r="AV63" s="15">
        <f>Purchases!AV63*VLOOKUP($A63,Feature_Costs,2)</f>
        <v>0</v>
      </c>
      <c r="AW63" s="59"/>
      <c r="AX63" s="15"/>
      <c r="AY63" s="15">
        <f>Purchases!AY63*VLOOKUP($A63,Feature_Costs,2)</f>
        <v>0</v>
      </c>
      <c r="AZ63" s="59"/>
      <c r="BA63" s="15"/>
      <c r="BB63" s="15">
        <f>Purchases!BB63*VLOOKUP($A63,Feature_Costs,2)</f>
        <v>0</v>
      </c>
      <c r="BC63" s="59"/>
      <c r="BD63" s="15"/>
      <c r="BE63" s="15">
        <f>Purchases!BE63*VLOOKUP($A63,Feature_Costs,2)</f>
        <v>0</v>
      </c>
      <c r="BF63" s="59"/>
      <c r="BG63" s="15"/>
      <c r="BH63" s="15">
        <f>Purchases!BH63*VLOOKUP($A63,Feature_Costs,2)</f>
        <v>0</v>
      </c>
      <c r="BI63" s="59"/>
      <c r="BJ63" s="15"/>
      <c r="BK63" s="15">
        <f>Purchases!BK63*VLOOKUP($A63,Feature_Costs,2)</f>
        <v>0</v>
      </c>
      <c r="BL63" s="59"/>
    </row>
    <row r="64" spans="1:64" ht="15">
      <c r="A64" t="str">
        <f>Purchases!A64</f>
        <v>Arcane Silent Casting</v>
      </c>
      <c r="B64" s="14"/>
      <c r="C64" s="15"/>
      <c r="D64" s="15"/>
      <c r="E64" s="14"/>
      <c r="F64" s="15">
        <f>Purchases!F64*VLOOKUP($A64,Feature_Costs,2)</f>
        <v>0</v>
      </c>
      <c r="G64" s="59"/>
      <c r="H64" s="14"/>
      <c r="I64" s="15">
        <f>Purchases!I64*VLOOKUP($A64,Feature_Costs,2)</f>
        <v>0</v>
      </c>
      <c r="J64" s="59"/>
      <c r="K64" s="14"/>
      <c r="L64" s="15">
        <f>Purchases!L64*VLOOKUP($A64,Feature_Costs,2)</f>
        <v>0</v>
      </c>
      <c r="M64" s="59"/>
      <c r="N64" s="14"/>
      <c r="O64" s="15">
        <f>Purchases!O64*VLOOKUP($A64,Feature_Costs,2)</f>
        <v>0</v>
      </c>
      <c r="P64" s="59"/>
      <c r="Q64" s="14"/>
      <c r="R64" s="15">
        <f>Purchases!R64*VLOOKUP($A64,Feature_Costs,2)</f>
        <v>0</v>
      </c>
      <c r="S64" s="59"/>
      <c r="T64" s="14"/>
      <c r="U64" s="15">
        <f>Purchases!U64*VLOOKUP($A64,Feature_Costs,2)</f>
        <v>0</v>
      </c>
      <c r="V64" s="59"/>
      <c r="W64" s="14"/>
      <c r="X64" s="15">
        <f>Purchases!X64*VLOOKUP($A64,Feature_Costs,2)</f>
        <v>0</v>
      </c>
      <c r="Y64" s="59"/>
      <c r="Z64" s="14"/>
      <c r="AA64" s="15">
        <f>Purchases!AA64*VLOOKUP($A64,Feature_Costs,2)</f>
        <v>0</v>
      </c>
      <c r="AB64" s="59"/>
      <c r="AC64" s="14"/>
      <c r="AD64" s="15">
        <f>Purchases!AD64*VLOOKUP($A64,Feature_Costs,2)</f>
        <v>0</v>
      </c>
      <c r="AE64" s="59"/>
      <c r="AF64" s="14"/>
      <c r="AG64" s="15">
        <f>Purchases!AG64*VLOOKUP($A64,Feature_Costs,2)</f>
        <v>0</v>
      </c>
      <c r="AH64" s="59"/>
      <c r="AI64" s="14"/>
      <c r="AJ64" s="15">
        <f>Purchases!AJ64*VLOOKUP($A64,Feature_Costs,2)</f>
        <v>0</v>
      </c>
      <c r="AK64" s="59"/>
      <c r="AL64" s="14"/>
      <c r="AM64" s="15">
        <f>Purchases!AM64*VLOOKUP($A64,Feature_Costs,2)</f>
        <v>0</v>
      </c>
      <c r="AN64" s="59"/>
      <c r="AO64" s="14"/>
      <c r="AP64" s="15">
        <f>Purchases!AP64*VLOOKUP($A64,Feature_Costs,2)</f>
        <v>0</v>
      </c>
      <c r="AQ64" s="59"/>
      <c r="AR64" s="14"/>
      <c r="AS64" s="15">
        <f>Purchases!AS64*VLOOKUP($A64,Feature_Costs,2)</f>
        <v>0</v>
      </c>
      <c r="AT64" s="59"/>
      <c r="AU64" s="14"/>
      <c r="AV64" s="15">
        <f>Purchases!AV64*VLOOKUP($A64,Feature_Costs,2)</f>
        <v>0</v>
      </c>
      <c r="AW64" s="59"/>
      <c r="AX64" s="15"/>
      <c r="AY64" s="15">
        <f>Purchases!AY64*VLOOKUP($A64,Feature_Costs,2)</f>
        <v>0</v>
      </c>
      <c r="AZ64" s="59"/>
      <c r="BA64" s="15"/>
      <c r="BB64" s="15">
        <f>Purchases!BB64*VLOOKUP($A64,Feature_Costs,2)</f>
        <v>0</v>
      </c>
      <c r="BC64" s="59"/>
      <c r="BD64" s="15"/>
      <c r="BE64" s="15">
        <f>Purchases!BE64*VLOOKUP($A64,Feature_Costs,2)</f>
        <v>0</v>
      </c>
      <c r="BF64" s="59"/>
      <c r="BG64" s="15"/>
      <c r="BH64" s="15">
        <f>Purchases!BH64*VLOOKUP($A64,Feature_Costs,2)</f>
        <v>0</v>
      </c>
      <c r="BI64" s="59"/>
      <c r="BJ64" s="15"/>
      <c r="BK64" s="15">
        <f>Purchases!BK64*VLOOKUP($A64,Feature_Costs,2)</f>
        <v>0</v>
      </c>
      <c r="BL64" s="59"/>
    </row>
    <row r="65" spans="1:64" ht="15">
      <c r="A65" t="str">
        <f>Purchases!A65</f>
        <v>Arcane Still Casting</v>
      </c>
      <c r="B65" s="14"/>
      <c r="C65" s="15"/>
      <c r="D65" s="15"/>
      <c r="E65" s="14"/>
      <c r="F65" s="15">
        <f>Purchases!F65*VLOOKUP($A65,Feature_Costs,2)</f>
        <v>0</v>
      </c>
      <c r="G65" s="59"/>
      <c r="H65" s="14"/>
      <c r="I65" s="15">
        <f>Purchases!I65*VLOOKUP($A65,Feature_Costs,2)</f>
        <v>0</v>
      </c>
      <c r="J65" s="59"/>
      <c r="K65" s="14"/>
      <c r="L65" s="15">
        <f>Purchases!L65*VLOOKUP($A65,Feature_Costs,2)</f>
        <v>0</v>
      </c>
      <c r="M65" s="59"/>
      <c r="N65" s="14"/>
      <c r="O65" s="15">
        <f>Purchases!O65*VLOOKUP($A65,Feature_Costs,2)</f>
        <v>0</v>
      </c>
      <c r="P65" s="59"/>
      <c r="Q65" s="14"/>
      <c r="R65" s="15">
        <f>Purchases!R65*VLOOKUP($A65,Feature_Costs,2)</f>
        <v>0</v>
      </c>
      <c r="S65" s="59"/>
      <c r="T65" s="14"/>
      <c r="U65" s="15">
        <f>Purchases!U65*VLOOKUP($A65,Feature_Costs,2)</f>
        <v>0</v>
      </c>
      <c r="V65" s="59"/>
      <c r="W65" s="14"/>
      <c r="X65" s="15">
        <f>Purchases!X65*VLOOKUP($A65,Feature_Costs,2)</f>
        <v>0</v>
      </c>
      <c r="Y65" s="59"/>
      <c r="Z65" s="14"/>
      <c r="AA65" s="15">
        <f>Purchases!AA65*VLOOKUP($A65,Feature_Costs,2)</f>
        <v>0</v>
      </c>
      <c r="AB65" s="59"/>
      <c r="AC65" s="14"/>
      <c r="AD65" s="15">
        <f>Purchases!AD65*VLOOKUP($A65,Feature_Costs,2)</f>
        <v>0</v>
      </c>
      <c r="AE65" s="59"/>
      <c r="AF65" s="14"/>
      <c r="AG65" s="15">
        <f>Purchases!AG65*VLOOKUP($A65,Feature_Costs,2)</f>
        <v>0</v>
      </c>
      <c r="AH65" s="59"/>
      <c r="AI65" s="14"/>
      <c r="AJ65" s="15">
        <f>Purchases!AJ65*VLOOKUP($A65,Feature_Costs,2)</f>
        <v>0</v>
      </c>
      <c r="AK65" s="59"/>
      <c r="AL65" s="14"/>
      <c r="AM65" s="15">
        <f>Purchases!AM65*VLOOKUP($A65,Feature_Costs,2)</f>
        <v>0</v>
      </c>
      <c r="AN65" s="59"/>
      <c r="AO65" s="14"/>
      <c r="AP65" s="15">
        <f>Purchases!AP65*VLOOKUP($A65,Feature_Costs,2)</f>
        <v>0</v>
      </c>
      <c r="AQ65" s="59"/>
      <c r="AR65" s="14"/>
      <c r="AS65" s="15">
        <f>Purchases!AS65*VLOOKUP($A65,Feature_Costs,2)</f>
        <v>0</v>
      </c>
      <c r="AT65" s="59"/>
      <c r="AU65" s="14"/>
      <c r="AV65" s="15">
        <f>Purchases!AV65*VLOOKUP($A65,Feature_Costs,2)</f>
        <v>0</v>
      </c>
      <c r="AW65" s="59"/>
      <c r="AX65" s="15"/>
      <c r="AY65" s="15">
        <f>Purchases!AY65*VLOOKUP($A65,Feature_Costs,2)</f>
        <v>0</v>
      </c>
      <c r="AZ65" s="59"/>
      <c r="BA65" s="15"/>
      <c r="BB65" s="15">
        <f>Purchases!BB65*VLOOKUP($A65,Feature_Costs,2)</f>
        <v>0</v>
      </c>
      <c r="BC65" s="59"/>
      <c r="BD65" s="15"/>
      <c r="BE65" s="15">
        <f>Purchases!BE65*VLOOKUP($A65,Feature_Costs,2)</f>
        <v>0</v>
      </c>
      <c r="BF65" s="59"/>
      <c r="BG65" s="15"/>
      <c r="BH65" s="15">
        <f>Purchases!BH65*VLOOKUP($A65,Feature_Costs,2)</f>
        <v>0</v>
      </c>
      <c r="BI65" s="59"/>
      <c r="BJ65" s="15"/>
      <c r="BK65" s="15">
        <f>Purchases!BK65*VLOOKUP($A65,Feature_Costs,2)</f>
        <v>0</v>
      </c>
      <c r="BL65" s="59"/>
    </row>
    <row r="66" spans="1:64" ht="15">
      <c r="A66" t="str">
        <f>Purchases!A66</f>
        <v>Cantrips</v>
      </c>
      <c r="B66" s="14"/>
      <c r="C66" s="15"/>
      <c r="D66" s="15"/>
      <c r="E66" s="14"/>
      <c r="F66" s="15">
        <f>Purchases!F66*VLOOKUP($A66,Feature_Costs,2)</f>
        <v>0</v>
      </c>
      <c r="G66" s="59"/>
      <c r="H66" s="14"/>
      <c r="I66" s="15">
        <f>Purchases!I66*VLOOKUP($A66,Feature_Costs,2)</f>
        <v>0</v>
      </c>
      <c r="J66" s="59"/>
      <c r="K66" s="14"/>
      <c r="L66" s="15">
        <f>Purchases!L66*VLOOKUP($A66,Feature_Costs,2)</f>
        <v>0</v>
      </c>
      <c r="M66" s="59"/>
      <c r="N66" s="14"/>
      <c r="O66" s="15">
        <f>Purchases!O66*VLOOKUP($A66,Feature_Costs,2)</f>
        <v>0</v>
      </c>
      <c r="P66" s="59"/>
      <c r="Q66" s="14"/>
      <c r="R66" s="15">
        <f>Purchases!R66*VLOOKUP($A66,Feature_Costs,2)</f>
        <v>0</v>
      </c>
      <c r="S66" s="59"/>
      <c r="T66" s="14"/>
      <c r="U66" s="15">
        <f>Purchases!U66*VLOOKUP($A66,Feature_Costs,2)</f>
        <v>0</v>
      </c>
      <c r="V66" s="59"/>
      <c r="W66" s="14"/>
      <c r="X66" s="15">
        <f>Purchases!X66*VLOOKUP($A66,Feature_Costs,2)</f>
        <v>0</v>
      </c>
      <c r="Y66" s="59"/>
      <c r="Z66" s="14"/>
      <c r="AA66" s="15">
        <f>Purchases!AA66*VLOOKUP($A66,Feature_Costs,2)</f>
        <v>0</v>
      </c>
      <c r="AB66" s="59"/>
      <c r="AC66" s="14"/>
      <c r="AD66" s="15">
        <f>Purchases!AD66*VLOOKUP($A66,Feature_Costs,2)</f>
        <v>0</v>
      </c>
      <c r="AE66" s="59"/>
      <c r="AF66" s="14"/>
      <c r="AG66" s="15">
        <f>Purchases!AG66*VLOOKUP($A66,Feature_Costs,2)</f>
        <v>0</v>
      </c>
      <c r="AH66" s="59"/>
      <c r="AI66" s="14"/>
      <c r="AJ66" s="15">
        <f>Purchases!AJ66*VLOOKUP($A66,Feature_Costs,2)</f>
        <v>0</v>
      </c>
      <c r="AK66" s="59"/>
      <c r="AL66" s="14"/>
      <c r="AM66" s="15">
        <f>Purchases!AM66*VLOOKUP($A66,Feature_Costs,2)</f>
        <v>0</v>
      </c>
      <c r="AN66" s="59"/>
      <c r="AO66" s="14"/>
      <c r="AP66" s="15">
        <f>Purchases!AP66*VLOOKUP($A66,Feature_Costs,2)</f>
        <v>0</v>
      </c>
      <c r="AQ66" s="59"/>
      <c r="AR66" s="14"/>
      <c r="AS66" s="15">
        <f>Purchases!AS66*VLOOKUP($A66,Feature_Costs,2)</f>
        <v>0</v>
      </c>
      <c r="AT66" s="59"/>
      <c r="AU66" s="14"/>
      <c r="AV66" s="15">
        <f>Purchases!AV66*VLOOKUP($A66,Feature_Costs,2)</f>
        <v>0</v>
      </c>
      <c r="AW66" s="59"/>
      <c r="AX66" s="15"/>
      <c r="AY66" s="15">
        <f>Purchases!AY66*VLOOKUP($A66,Feature_Costs,2)</f>
        <v>0</v>
      </c>
      <c r="AZ66" s="59"/>
      <c r="BA66" s="15"/>
      <c r="BB66" s="15">
        <f>Purchases!BB66*VLOOKUP($A66,Feature_Costs,2)</f>
        <v>0</v>
      </c>
      <c r="BC66" s="59"/>
      <c r="BD66" s="15"/>
      <c r="BE66" s="15">
        <f>Purchases!BE66*VLOOKUP($A66,Feature_Costs,2)</f>
        <v>0</v>
      </c>
      <c r="BF66" s="59"/>
      <c r="BG66" s="15"/>
      <c r="BH66" s="15">
        <f>Purchases!BH66*VLOOKUP($A66,Feature_Costs,2)</f>
        <v>0</v>
      </c>
      <c r="BI66" s="59"/>
      <c r="BJ66" s="15"/>
      <c r="BK66" s="15">
        <f>Purchases!BK66*VLOOKUP($A66,Feature_Costs,2)</f>
        <v>0</v>
      </c>
      <c r="BL66" s="59"/>
    </row>
    <row r="67" spans="1:64" ht="15">
      <c r="A67" s="18" t="s">
        <v>178</v>
      </c>
      <c r="B67" s="19"/>
      <c r="C67" s="20"/>
      <c r="D67" s="20"/>
      <c r="E67" s="19"/>
      <c r="F67" s="20"/>
      <c r="G67" s="21"/>
      <c r="H67" s="19"/>
      <c r="I67" s="20"/>
      <c r="J67" s="21"/>
      <c r="K67" s="19"/>
      <c r="L67" s="20"/>
      <c r="M67" s="21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20"/>
      <c r="Y67" s="21"/>
      <c r="Z67" s="19"/>
      <c r="AA67" s="20"/>
      <c r="AB67" s="21"/>
      <c r="AC67" s="19"/>
      <c r="AD67" s="20"/>
      <c r="AE67" s="21"/>
      <c r="AF67" s="19"/>
      <c r="AG67" s="20"/>
      <c r="AH67" s="21"/>
      <c r="AI67" s="19"/>
      <c r="AJ67" s="20"/>
      <c r="AK67" s="21"/>
      <c r="AL67" s="19"/>
      <c r="AM67" s="20"/>
      <c r="AN67" s="21"/>
      <c r="AO67" s="19"/>
      <c r="AP67" s="20"/>
      <c r="AQ67" s="21"/>
      <c r="AR67" s="19"/>
      <c r="AS67" s="20"/>
      <c r="AT67" s="21"/>
      <c r="AU67" s="19"/>
      <c r="AV67" s="20"/>
      <c r="AW67" s="21"/>
      <c r="AX67" s="20"/>
      <c r="AY67" s="20"/>
      <c r="AZ67" s="21"/>
      <c r="BA67" s="20"/>
      <c r="BB67" s="20"/>
      <c r="BC67" s="21"/>
      <c r="BD67" s="20"/>
      <c r="BE67" s="20"/>
      <c r="BF67" s="21"/>
      <c r="BG67" s="20"/>
      <c r="BH67" s="20"/>
      <c r="BI67" s="21"/>
      <c r="BJ67" s="20"/>
      <c r="BK67" s="20"/>
      <c r="BL67" s="21"/>
    </row>
    <row r="68" spans="1:64" ht="15">
      <c r="A68" t="str">
        <f>Purchases!A68</f>
        <v>Boon Point</v>
      </c>
      <c r="B68" s="14"/>
      <c r="C68" s="15"/>
      <c r="D68" s="15"/>
      <c r="E68" s="14"/>
      <c r="F68" s="15">
        <f>Purchases!F68*VLOOKUP($A68,Feature_Costs,2)</f>
        <v>0</v>
      </c>
      <c r="G68" s="59"/>
      <c r="H68" s="14"/>
      <c r="I68" s="15">
        <f>Purchases!I68*VLOOKUP($A68,Feature_Costs,2)</f>
        <v>0</v>
      </c>
      <c r="J68" s="59"/>
      <c r="K68" s="14"/>
      <c r="L68" s="15">
        <f>Purchases!L68*VLOOKUP($A68,Feature_Costs,2)</f>
        <v>0</v>
      </c>
      <c r="M68" s="59"/>
      <c r="N68" s="14"/>
      <c r="O68" s="15">
        <f>Purchases!O68*VLOOKUP($A68,Feature_Costs,2)</f>
        <v>0</v>
      </c>
      <c r="P68" s="59"/>
      <c r="Q68" s="14"/>
      <c r="R68" s="15">
        <f>Purchases!R68*VLOOKUP($A68,Feature_Costs,2)</f>
        <v>0</v>
      </c>
      <c r="S68" s="59"/>
      <c r="T68" s="14"/>
      <c r="U68" s="15">
        <f>Purchases!U68*VLOOKUP($A68,Feature_Costs,2)</f>
        <v>0</v>
      </c>
      <c r="V68" s="59"/>
      <c r="W68" s="14"/>
      <c r="X68" s="15">
        <f>Purchases!X68*VLOOKUP($A68,Feature_Costs,2)</f>
        <v>0</v>
      </c>
      <c r="Y68" s="59"/>
      <c r="Z68" s="14"/>
      <c r="AA68" s="15">
        <f>Purchases!AA68*VLOOKUP($A68,Feature_Costs,2)</f>
        <v>0</v>
      </c>
      <c r="AB68" s="59"/>
      <c r="AC68" s="14"/>
      <c r="AD68" s="15">
        <f>Purchases!AD68*VLOOKUP($A68,Feature_Costs,2)</f>
        <v>0</v>
      </c>
      <c r="AE68" s="59"/>
      <c r="AF68" s="14"/>
      <c r="AG68" s="15">
        <f>Purchases!AG68*VLOOKUP($A68,Feature_Costs,2)</f>
        <v>0</v>
      </c>
      <c r="AH68" s="59"/>
      <c r="AI68" s="14"/>
      <c r="AJ68" s="15">
        <f>Purchases!AJ68*VLOOKUP($A68,Feature_Costs,2)</f>
        <v>0</v>
      </c>
      <c r="AK68" s="59"/>
      <c r="AL68" s="14"/>
      <c r="AM68" s="15">
        <f>Purchases!AM68*VLOOKUP($A68,Feature_Costs,2)</f>
        <v>0</v>
      </c>
      <c r="AN68" s="59"/>
      <c r="AO68" s="14"/>
      <c r="AP68" s="15">
        <f>Purchases!AP68*VLOOKUP($A68,Feature_Costs,2)</f>
        <v>0</v>
      </c>
      <c r="AQ68" s="59"/>
      <c r="AR68" s="14"/>
      <c r="AS68" s="15">
        <f>Purchases!AS68*VLOOKUP($A68,Feature_Costs,2)</f>
        <v>0</v>
      </c>
      <c r="AT68" s="59"/>
      <c r="AU68" s="14"/>
      <c r="AV68" s="15">
        <f>Purchases!AV68*VLOOKUP($A68,Feature_Costs,2)</f>
        <v>0</v>
      </c>
      <c r="AW68" s="59"/>
      <c r="AX68" s="15"/>
      <c r="AY68" s="15">
        <f>Purchases!AY68*VLOOKUP($A68,Feature_Costs,2)</f>
        <v>0</v>
      </c>
      <c r="AZ68" s="59"/>
      <c r="BA68" s="15"/>
      <c r="BB68" s="15">
        <f>Purchases!BB68*VLOOKUP($A68,Feature_Costs,2)</f>
        <v>0</v>
      </c>
      <c r="BC68" s="59"/>
      <c r="BD68" s="15"/>
      <c r="BE68" s="15">
        <f>Purchases!BE68*VLOOKUP($A68,Feature_Costs,2)</f>
        <v>0</v>
      </c>
      <c r="BF68" s="59"/>
      <c r="BG68" s="15"/>
      <c r="BH68" s="15">
        <f>Purchases!BH68*VLOOKUP($A68,Feature_Costs,2)</f>
        <v>0</v>
      </c>
      <c r="BI68" s="59"/>
      <c r="BJ68" s="15"/>
      <c r="BK68" s="15">
        <f>Purchases!BK68*VLOOKUP($A68,Feature_Costs,2)</f>
        <v>0</v>
      </c>
      <c r="BL68" s="59"/>
    </row>
    <row r="69" spans="1:64" ht="15">
      <c r="A69" t="str">
        <f>Purchases!A69</f>
        <v>Animist</v>
      </c>
      <c r="B69" s="14"/>
      <c r="C69" s="15"/>
      <c r="D69" s="15"/>
      <c r="E69" s="14"/>
      <c r="F69" s="15">
        <f>Purchases!F69*VLOOKUP($A69,Feature_Costs,2)</f>
        <v>0</v>
      </c>
      <c r="G69" s="59"/>
      <c r="H69" s="14"/>
      <c r="I69" s="15">
        <f>Purchases!I69*VLOOKUP($A69,Feature_Costs,2)</f>
        <v>0</v>
      </c>
      <c r="J69" s="59"/>
      <c r="K69" s="14"/>
      <c r="L69" s="15">
        <f>Purchases!L69*VLOOKUP($A69,Feature_Costs,2)</f>
        <v>0</v>
      </c>
      <c r="M69" s="59"/>
      <c r="N69" s="14"/>
      <c r="O69" s="15">
        <f>Purchases!O69*VLOOKUP($A69,Feature_Costs,2)</f>
        <v>0</v>
      </c>
      <c r="P69" s="59"/>
      <c r="Q69" s="14"/>
      <c r="R69" s="15">
        <f>Purchases!R69*VLOOKUP($A69,Feature_Costs,2)</f>
        <v>0</v>
      </c>
      <c r="S69" s="59"/>
      <c r="T69" s="14"/>
      <c r="U69" s="15">
        <f>Purchases!U69*VLOOKUP($A69,Feature_Costs,2)</f>
        <v>0</v>
      </c>
      <c r="V69" s="59"/>
      <c r="W69" s="14"/>
      <c r="X69" s="15">
        <f>Purchases!X69*VLOOKUP($A69,Feature_Costs,2)</f>
        <v>0</v>
      </c>
      <c r="Y69" s="59"/>
      <c r="Z69" s="14"/>
      <c r="AA69" s="15">
        <f>Purchases!AA69*VLOOKUP($A69,Feature_Costs,2)</f>
        <v>0</v>
      </c>
      <c r="AB69" s="59"/>
      <c r="AC69" s="14"/>
      <c r="AD69" s="15">
        <f>Purchases!AD69*VLOOKUP($A69,Feature_Costs,2)</f>
        <v>0</v>
      </c>
      <c r="AE69" s="59"/>
      <c r="AF69" s="14"/>
      <c r="AG69" s="15">
        <f>Purchases!AG69*VLOOKUP($A69,Feature_Costs,2)</f>
        <v>0</v>
      </c>
      <c r="AH69" s="59"/>
      <c r="AI69" s="14"/>
      <c r="AJ69" s="15">
        <f>Purchases!AJ69*VLOOKUP($A69,Feature_Costs,2)</f>
        <v>0</v>
      </c>
      <c r="AK69" s="59"/>
      <c r="AL69" s="14"/>
      <c r="AM69" s="15">
        <f>Purchases!AM69*VLOOKUP($A69,Feature_Costs,2)</f>
        <v>0</v>
      </c>
      <c r="AN69" s="59"/>
      <c r="AO69" s="14"/>
      <c r="AP69" s="15">
        <f>Purchases!AP69*VLOOKUP($A69,Feature_Costs,2)</f>
        <v>0</v>
      </c>
      <c r="AQ69" s="59"/>
      <c r="AR69" s="14"/>
      <c r="AS69" s="15">
        <f>Purchases!AS69*VLOOKUP($A69,Feature_Costs,2)</f>
        <v>0</v>
      </c>
      <c r="AT69" s="59"/>
      <c r="AU69" s="14"/>
      <c r="AV69" s="15">
        <f>Purchases!AV69*VLOOKUP($A69,Feature_Costs,2)</f>
        <v>0</v>
      </c>
      <c r="AW69" s="59"/>
      <c r="AX69" s="15"/>
      <c r="AY69" s="15">
        <f>Purchases!AY69*VLOOKUP($A69,Feature_Costs,2)</f>
        <v>0</v>
      </c>
      <c r="AZ69" s="59"/>
      <c r="BA69" s="15"/>
      <c r="BB69" s="15">
        <f>Purchases!BB69*VLOOKUP($A69,Feature_Costs,2)</f>
        <v>0</v>
      </c>
      <c r="BC69" s="59"/>
      <c r="BD69" s="15"/>
      <c r="BE69" s="15">
        <f>Purchases!BE69*VLOOKUP($A69,Feature_Costs,2)</f>
        <v>0</v>
      </c>
      <c r="BF69" s="59"/>
      <c r="BG69" s="15"/>
      <c r="BH69" s="15">
        <f>Purchases!BH69*VLOOKUP($A69,Feature_Costs,2)</f>
        <v>0</v>
      </c>
      <c r="BI69" s="59"/>
      <c r="BJ69" s="15"/>
      <c r="BK69" s="15">
        <f>Purchases!BK69*VLOOKUP($A69,Feature_Costs,2)</f>
        <v>0</v>
      </c>
      <c r="BL69" s="59"/>
    </row>
    <row r="70" spans="1:64" ht="15">
      <c r="A70" t="str">
        <f>Purchases!A70</f>
        <v>Priesthood</v>
      </c>
      <c r="B70" s="14"/>
      <c r="C70" s="15"/>
      <c r="D70" s="15"/>
      <c r="E70" s="14"/>
      <c r="F70" s="15">
        <f>Purchases!F70*VLOOKUP($A70,Feature_Costs,2)</f>
        <v>0</v>
      </c>
      <c r="G70" s="59"/>
      <c r="H70" s="14"/>
      <c r="I70" s="15">
        <f>Purchases!I70*VLOOKUP($A70,Feature_Costs,2)</f>
        <v>0</v>
      </c>
      <c r="J70" s="59"/>
      <c r="K70" s="14"/>
      <c r="L70" s="15">
        <f>Purchases!L70*VLOOKUP($A70,Feature_Costs,2)</f>
        <v>0</v>
      </c>
      <c r="M70" s="59"/>
      <c r="N70" s="14"/>
      <c r="O70" s="15">
        <f>Purchases!O70*VLOOKUP($A70,Feature_Costs,2)</f>
        <v>0</v>
      </c>
      <c r="P70" s="59"/>
      <c r="Q70" s="14"/>
      <c r="R70" s="15">
        <f>Purchases!R70*VLOOKUP($A70,Feature_Costs,2)</f>
        <v>0</v>
      </c>
      <c r="S70" s="59"/>
      <c r="T70" s="14"/>
      <c r="U70" s="15">
        <f>Purchases!U70*VLOOKUP($A70,Feature_Costs,2)</f>
        <v>0</v>
      </c>
      <c r="V70" s="59"/>
      <c r="W70" s="14"/>
      <c r="X70" s="15">
        <f>Purchases!X70*VLOOKUP($A70,Feature_Costs,2)</f>
        <v>0</v>
      </c>
      <c r="Y70" s="59"/>
      <c r="Z70" s="14"/>
      <c r="AA70" s="15">
        <f>Purchases!AA70*VLOOKUP($A70,Feature_Costs,2)</f>
        <v>0</v>
      </c>
      <c r="AB70" s="59"/>
      <c r="AC70" s="14"/>
      <c r="AD70" s="15">
        <f>Purchases!AD70*VLOOKUP($A70,Feature_Costs,2)</f>
        <v>0</v>
      </c>
      <c r="AE70" s="59"/>
      <c r="AF70" s="14"/>
      <c r="AG70" s="15">
        <f>Purchases!AG70*VLOOKUP($A70,Feature_Costs,2)</f>
        <v>0</v>
      </c>
      <c r="AH70" s="59"/>
      <c r="AI70" s="14"/>
      <c r="AJ70" s="15">
        <f>Purchases!AJ70*VLOOKUP($A70,Feature_Costs,2)</f>
        <v>0</v>
      </c>
      <c r="AK70" s="59"/>
      <c r="AL70" s="14"/>
      <c r="AM70" s="15">
        <f>Purchases!AM70*VLOOKUP($A70,Feature_Costs,2)</f>
        <v>0</v>
      </c>
      <c r="AN70" s="59"/>
      <c r="AO70" s="14"/>
      <c r="AP70" s="15">
        <f>Purchases!AP70*VLOOKUP($A70,Feature_Costs,2)</f>
        <v>0</v>
      </c>
      <c r="AQ70" s="59"/>
      <c r="AR70" s="14"/>
      <c r="AS70" s="15">
        <f>Purchases!AS70*VLOOKUP($A70,Feature_Costs,2)</f>
        <v>0</v>
      </c>
      <c r="AT70" s="59"/>
      <c r="AU70" s="14"/>
      <c r="AV70" s="15">
        <f>Purchases!AV70*VLOOKUP($A70,Feature_Costs,2)</f>
        <v>0</v>
      </c>
      <c r="AW70" s="59"/>
      <c r="AX70" s="15"/>
      <c r="AY70" s="15">
        <f>Purchases!AY70*VLOOKUP($A70,Feature_Costs,2)</f>
        <v>0</v>
      </c>
      <c r="AZ70" s="59"/>
      <c r="BA70" s="15"/>
      <c r="BB70" s="15">
        <f>Purchases!BB70*VLOOKUP($A70,Feature_Costs,2)</f>
        <v>0</v>
      </c>
      <c r="BC70" s="59"/>
      <c r="BD70" s="15"/>
      <c r="BE70" s="15">
        <f>Purchases!BE70*VLOOKUP($A70,Feature_Costs,2)</f>
        <v>0</v>
      </c>
      <c r="BF70" s="59"/>
      <c r="BG70" s="15"/>
      <c r="BH70" s="15">
        <f>Purchases!BH70*VLOOKUP($A70,Feature_Costs,2)</f>
        <v>0</v>
      </c>
      <c r="BI70" s="59"/>
      <c r="BJ70" s="15"/>
      <c r="BK70" s="15">
        <f>Purchases!BK70*VLOOKUP($A70,Feature_Costs,2)</f>
        <v>0</v>
      </c>
      <c r="BL70" s="59"/>
    </row>
    <row r="71" spans="1:64" ht="15">
      <c r="A71" t="str">
        <f>Purchases!A71</f>
        <v>Spirit Binding</v>
      </c>
      <c r="B71" s="14"/>
      <c r="C71" s="15"/>
      <c r="D71" s="15"/>
      <c r="E71" s="14"/>
      <c r="F71" s="15">
        <f>Purchases!F71*VLOOKUP($A71,Feature_Costs,2)</f>
        <v>0</v>
      </c>
      <c r="G71" s="59"/>
      <c r="H71" s="14"/>
      <c r="I71" s="15">
        <f>Purchases!I71*VLOOKUP($A71,Feature_Costs,2)</f>
        <v>0</v>
      </c>
      <c r="J71" s="59"/>
      <c r="K71" s="14"/>
      <c r="L71" s="15">
        <f>Purchases!L71*VLOOKUP($A71,Feature_Costs,2)</f>
        <v>0</v>
      </c>
      <c r="M71" s="59"/>
      <c r="N71" s="14"/>
      <c r="O71" s="15">
        <f>Purchases!O71*VLOOKUP($A71,Feature_Costs,2)</f>
        <v>0</v>
      </c>
      <c r="P71" s="59"/>
      <c r="Q71" s="14"/>
      <c r="R71" s="15">
        <f>Purchases!R71*VLOOKUP($A71,Feature_Costs,2)</f>
        <v>0</v>
      </c>
      <c r="S71" s="59"/>
      <c r="T71" s="14"/>
      <c r="U71" s="15">
        <f>Purchases!U71*VLOOKUP($A71,Feature_Costs,2)</f>
        <v>0</v>
      </c>
      <c r="V71" s="59"/>
      <c r="W71" s="14"/>
      <c r="X71" s="15">
        <f>Purchases!X71*VLOOKUP($A71,Feature_Costs,2)</f>
        <v>0</v>
      </c>
      <c r="Y71" s="59"/>
      <c r="Z71" s="14"/>
      <c r="AA71" s="15">
        <f>Purchases!AA71*VLOOKUP($A71,Feature_Costs,2)</f>
        <v>0</v>
      </c>
      <c r="AB71" s="59"/>
      <c r="AC71" s="14"/>
      <c r="AD71" s="15">
        <f>Purchases!AD71*VLOOKUP($A71,Feature_Costs,2)</f>
        <v>0</v>
      </c>
      <c r="AE71" s="59"/>
      <c r="AF71" s="14"/>
      <c r="AG71" s="15">
        <f>Purchases!AG71*VLOOKUP($A71,Feature_Costs,2)</f>
        <v>0</v>
      </c>
      <c r="AH71" s="59"/>
      <c r="AI71" s="14"/>
      <c r="AJ71" s="15">
        <f>Purchases!AJ71*VLOOKUP($A71,Feature_Costs,2)</f>
        <v>0</v>
      </c>
      <c r="AK71" s="59"/>
      <c r="AL71" s="14"/>
      <c r="AM71" s="15">
        <f>Purchases!AM71*VLOOKUP($A71,Feature_Costs,2)</f>
        <v>0</v>
      </c>
      <c r="AN71" s="59"/>
      <c r="AO71" s="14"/>
      <c r="AP71" s="15">
        <f>Purchases!AP71*VLOOKUP($A71,Feature_Costs,2)</f>
        <v>0</v>
      </c>
      <c r="AQ71" s="59"/>
      <c r="AR71" s="14"/>
      <c r="AS71" s="15">
        <f>Purchases!AS71*VLOOKUP($A71,Feature_Costs,2)</f>
        <v>0</v>
      </c>
      <c r="AT71" s="59"/>
      <c r="AU71" s="14"/>
      <c r="AV71" s="15">
        <f>Purchases!AV71*VLOOKUP($A71,Feature_Costs,2)</f>
        <v>0</v>
      </c>
      <c r="AW71" s="59"/>
      <c r="AX71" s="15"/>
      <c r="AY71" s="15">
        <f>Purchases!AY71*VLOOKUP($A71,Feature_Costs,2)</f>
        <v>0</v>
      </c>
      <c r="AZ71" s="59"/>
      <c r="BA71" s="15"/>
      <c r="BB71" s="15">
        <f>Purchases!BB71*VLOOKUP($A71,Feature_Costs,2)</f>
        <v>0</v>
      </c>
      <c r="BC71" s="59"/>
      <c r="BD71" s="15"/>
      <c r="BE71" s="15">
        <f>Purchases!BE71*VLOOKUP($A71,Feature_Costs,2)</f>
        <v>0</v>
      </c>
      <c r="BF71" s="59"/>
      <c r="BG71" s="15"/>
      <c r="BH71" s="15">
        <f>Purchases!BH71*VLOOKUP($A71,Feature_Costs,2)</f>
        <v>0</v>
      </c>
      <c r="BI71" s="59"/>
      <c r="BJ71" s="15"/>
      <c r="BK71" s="15">
        <f>Purchases!BK71*VLOOKUP($A71,Feature_Costs,2)</f>
        <v>0</v>
      </c>
      <c r="BL71" s="59"/>
    </row>
    <row r="72" spans="1:64" ht="15">
      <c r="A72" t="str">
        <f>Purchases!A72</f>
        <v>Spirit Tap</v>
      </c>
      <c r="B72" s="14"/>
      <c r="C72" s="15"/>
      <c r="D72" s="15"/>
      <c r="E72" s="14"/>
      <c r="F72" s="15">
        <f>Purchases!F72*VLOOKUP($A72,Feature_Costs,2)</f>
        <v>0</v>
      </c>
      <c r="G72" s="59"/>
      <c r="H72" s="14"/>
      <c r="I72" s="15">
        <f>Purchases!I72*VLOOKUP($A72,Feature_Costs,2)</f>
        <v>0</v>
      </c>
      <c r="J72" s="59"/>
      <c r="K72" s="14"/>
      <c r="L72" s="15">
        <f>Purchases!L72*VLOOKUP($A72,Feature_Costs,2)</f>
        <v>0</v>
      </c>
      <c r="M72" s="59"/>
      <c r="N72" s="14"/>
      <c r="O72" s="15">
        <f>Purchases!O72*VLOOKUP($A72,Feature_Costs,2)</f>
        <v>0</v>
      </c>
      <c r="P72" s="59"/>
      <c r="Q72" s="14"/>
      <c r="R72" s="15">
        <f>Purchases!R72*VLOOKUP($A72,Feature_Costs,2)</f>
        <v>0</v>
      </c>
      <c r="S72" s="59"/>
      <c r="T72" s="14"/>
      <c r="U72" s="15">
        <f>Purchases!U72*VLOOKUP($A72,Feature_Costs,2)</f>
        <v>0</v>
      </c>
      <c r="V72" s="59"/>
      <c r="W72" s="14"/>
      <c r="X72" s="15">
        <f>Purchases!X72*VLOOKUP($A72,Feature_Costs,2)</f>
        <v>0</v>
      </c>
      <c r="Y72" s="59"/>
      <c r="Z72" s="14"/>
      <c r="AA72" s="15">
        <f>Purchases!AA72*VLOOKUP($A72,Feature_Costs,2)</f>
        <v>0</v>
      </c>
      <c r="AB72" s="59"/>
      <c r="AC72" s="14"/>
      <c r="AD72" s="15">
        <f>Purchases!AD72*VLOOKUP($A72,Feature_Costs,2)</f>
        <v>0</v>
      </c>
      <c r="AE72" s="59"/>
      <c r="AF72" s="14"/>
      <c r="AG72" s="15">
        <f>Purchases!AG72*VLOOKUP($A72,Feature_Costs,2)</f>
        <v>0</v>
      </c>
      <c r="AH72" s="59"/>
      <c r="AI72" s="14"/>
      <c r="AJ72" s="15">
        <f>Purchases!AJ72*VLOOKUP($A72,Feature_Costs,2)</f>
        <v>0</v>
      </c>
      <c r="AK72" s="59"/>
      <c r="AL72" s="14"/>
      <c r="AM72" s="15">
        <f>Purchases!AM72*VLOOKUP($A72,Feature_Costs,2)</f>
        <v>0</v>
      </c>
      <c r="AN72" s="59"/>
      <c r="AO72" s="14"/>
      <c r="AP72" s="15">
        <f>Purchases!AP72*VLOOKUP($A72,Feature_Costs,2)</f>
        <v>0</v>
      </c>
      <c r="AQ72" s="59"/>
      <c r="AR72" s="14"/>
      <c r="AS72" s="15">
        <f>Purchases!AS72*VLOOKUP($A72,Feature_Costs,2)</f>
        <v>0</v>
      </c>
      <c r="AT72" s="59"/>
      <c r="AU72" s="14"/>
      <c r="AV72" s="15">
        <f>Purchases!AV72*VLOOKUP($A72,Feature_Costs,2)</f>
        <v>0</v>
      </c>
      <c r="AW72" s="59"/>
      <c r="AX72" s="15"/>
      <c r="AY72" s="15">
        <f>Purchases!AY72*VLOOKUP($A72,Feature_Costs,2)</f>
        <v>0</v>
      </c>
      <c r="AZ72" s="59"/>
      <c r="BA72" s="15"/>
      <c r="BB72" s="15">
        <f>Purchases!BB72*VLOOKUP($A72,Feature_Costs,2)</f>
        <v>0</v>
      </c>
      <c r="BC72" s="59"/>
      <c r="BD72" s="15"/>
      <c r="BE72" s="15">
        <f>Purchases!BE72*VLOOKUP($A72,Feature_Costs,2)</f>
        <v>0</v>
      </c>
      <c r="BF72" s="59"/>
      <c r="BG72" s="15"/>
      <c r="BH72" s="15">
        <f>Purchases!BH72*VLOOKUP($A72,Feature_Costs,2)</f>
        <v>0</v>
      </c>
      <c r="BI72" s="59"/>
      <c r="BJ72" s="15"/>
      <c r="BK72" s="15">
        <f>Purchases!BK72*VLOOKUP($A72,Feature_Costs,2)</f>
        <v>0</v>
      </c>
      <c r="BL72" s="59"/>
    </row>
    <row r="73" spans="1:64" ht="15">
      <c r="A73" t="str">
        <f>Purchases!A73</f>
        <v>Divine Lore</v>
      </c>
      <c r="B73" s="14"/>
      <c r="C73" s="15"/>
      <c r="D73" s="15"/>
      <c r="E73" s="14"/>
      <c r="F73" s="15">
        <f>Purchases!F73*VLOOKUP($A73,Feature_Costs,2)</f>
        <v>0</v>
      </c>
      <c r="G73" s="59"/>
      <c r="H73" s="14"/>
      <c r="I73" s="15">
        <f>Purchases!I73*VLOOKUP($A73,Feature_Costs,2)</f>
        <v>0</v>
      </c>
      <c r="J73" s="59"/>
      <c r="K73" s="14"/>
      <c r="L73" s="15">
        <f>Purchases!L73*VLOOKUP($A73,Feature_Costs,2)</f>
        <v>0</v>
      </c>
      <c r="M73" s="59"/>
      <c r="N73" s="14"/>
      <c r="O73" s="15">
        <f>Purchases!O73*VLOOKUP($A73,Feature_Costs,2)</f>
        <v>0</v>
      </c>
      <c r="P73" s="59"/>
      <c r="Q73" s="14"/>
      <c r="R73" s="15">
        <f>Purchases!R73*VLOOKUP($A73,Feature_Costs,2)</f>
        <v>0</v>
      </c>
      <c r="S73" s="59"/>
      <c r="T73" s="14"/>
      <c r="U73" s="15">
        <f>Purchases!U73*VLOOKUP($A73,Feature_Costs,2)</f>
        <v>0</v>
      </c>
      <c r="V73" s="59"/>
      <c r="W73" s="14"/>
      <c r="X73" s="15">
        <f>Purchases!X73*VLOOKUP($A73,Feature_Costs,2)</f>
        <v>0</v>
      </c>
      <c r="Y73" s="59"/>
      <c r="Z73" s="14"/>
      <c r="AA73" s="15">
        <f>Purchases!AA73*VLOOKUP($A73,Feature_Costs,2)</f>
        <v>0</v>
      </c>
      <c r="AB73" s="59"/>
      <c r="AC73" s="14"/>
      <c r="AD73" s="15">
        <f>Purchases!AD73*VLOOKUP($A73,Feature_Costs,2)</f>
        <v>0</v>
      </c>
      <c r="AE73" s="59"/>
      <c r="AF73" s="14"/>
      <c r="AG73" s="15">
        <f>Purchases!AG73*VLOOKUP($A73,Feature_Costs,2)</f>
        <v>0</v>
      </c>
      <c r="AH73" s="59"/>
      <c r="AI73" s="14"/>
      <c r="AJ73" s="15">
        <f>Purchases!AJ73*VLOOKUP($A73,Feature_Costs,2)</f>
        <v>0</v>
      </c>
      <c r="AK73" s="59"/>
      <c r="AL73" s="14"/>
      <c r="AM73" s="15">
        <f>Purchases!AM73*VLOOKUP($A73,Feature_Costs,2)</f>
        <v>0</v>
      </c>
      <c r="AN73" s="59"/>
      <c r="AO73" s="14"/>
      <c r="AP73" s="15">
        <f>Purchases!AP73*VLOOKUP($A73,Feature_Costs,2)</f>
        <v>0</v>
      </c>
      <c r="AQ73" s="59"/>
      <c r="AR73" s="14"/>
      <c r="AS73" s="15">
        <f>Purchases!AS73*VLOOKUP($A73,Feature_Costs,2)</f>
        <v>0</v>
      </c>
      <c r="AT73" s="59"/>
      <c r="AU73" s="14"/>
      <c r="AV73" s="15">
        <f>Purchases!AV73*VLOOKUP($A73,Feature_Costs,2)</f>
        <v>0</v>
      </c>
      <c r="AW73" s="59"/>
      <c r="AX73" s="15"/>
      <c r="AY73" s="15">
        <f>Purchases!AY73*VLOOKUP($A73,Feature_Costs,2)</f>
        <v>0</v>
      </c>
      <c r="AZ73" s="59"/>
      <c r="BA73" s="15"/>
      <c r="BB73" s="15">
        <f>Purchases!BB73*VLOOKUP($A73,Feature_Costs,2)</f>
        <v>0</v>
      </c>
      <c r="BC73" s="59"/>
      <c r="BD73" s="15"/>
      <c r="BE73" s="15">
        <f>Purchases!BE73*VLOOKUP($A73,Feature_Costs,2)</f>
        <v>0</v>
      </c>
      <c r="BF73" s="59"/>
      <c r="BG73" s="15"/>
      <c r="BH73" s="15">
        <f>Purchases!BH73*VLOOKUP($A73,Feature_Costs,2)</f>
        <v>0</v>
      </c>
      <c r="BI73" s="59"/>
      <c r="BJ73" s="15"/>
      <c r="BK73" s="15">
        <f>Purchases!BK73*VLOOKUP($A73,Feature_Costs,2)</f>
        <v>0</v>
      </c>
      <c r="BL73" s="59"/>
    </row>
    <row r="74" spans="1:64" ht="15">
      <c r="A74" t="str">
        <f>Purchases!A74</f>
        <v>Divine Spell</v>
      </c>
      <c r="B74" s="14"/>
      <c r="C74" s="15"/>
      <c r="D74" s="15"/>
      <c r="E74" s="14"/>
      <c r="F74" s="15">
        <f>Purchases!F74*VLOOKUP($A74,Feature_Costs,2)</f>
        <v>0</v>
      </c>
      <c r="G74" s="59"/>
      <c r="H74" s="14"/>
      <c r="I74" s="15">
        <f>Purchases!I74*VLOOKUP($A74,Feature_Costs,2)</f>
        <v>0</v>
      </c>
      <c r="J74" s="59"/>
      <c r="K74" s="14"/>
      <c r="L74" s="15">
        <f>Purchases!L74*VLOOKUP($A74,Feature_Costs,2)</f>
        <v>0</v>
      </c>
      <c r="M74" s="59"/>
      <c r="N74" s="14"/>
      <c r="O74" s="15">
        <f>Purchases!O74*VLOOKUP($A74,Feature_Costs,2)</f>
        <v>0</v>
      </c>
      <c r="P74" s="59"/>
      <c r="Q74" s="14"/>
      <c r="R74" s="15">
        <f>Purchases!R74*VLOOKUP($A74,Feature_Costs,2)</f>
        <v>0</v>
      </c>
      <c r="S74" s="59"/>
      <c r="T74" s="14"/>
      <c r="U74" s="15">
        <f>Purchases!U74*VLOOKUP($A74,Feature_Costs,2)</f>
        <v>0</v>
      </c>
      <c r="V74" s="59"/>
      <c r="W74" s="14"/>
      <c r="X74" s="15">
        <f>Purchases!X74*VLOOKUP($A74,Feature_Costs,2)</f>
        <v>0</v>
      </c>
      <c r="Y74" s="59"/>
      <c r="Z74" s="14"/>
      <c r="AA74" s="15">
        <f>Purchases!AA74*VLOOKUP($A74,Feature_Costs,2)</f>
        <v>0</v>
      </c>
      <c r="AB74" s="59"/>
      <c r="AC74" s="14"/>
      <c r="AD74" s="15">
        <f>Purchases!AD74*VLOOKUP($A74,Feature_Costs,2)</f>
        <v>0</v>
      </c>
      <c r="AE74" s="59"/>
      <c r="AF74" s="14"/>
      <c r="AG74" s="15">
        <f>Purchases!AG74*VLOOKUP($A74,Feature_Costs,2)</f>
        <v>0</v>
      </c>
      <c r="AH74" s="59"/>
      <c r="AI74" s="14"/>
      <c r="AJ74" s="15">
        <f>Purchases!AJ74*VLOOKUP($A74,Feature_Costs,2)</f>
        <v>0</v>
      </c>
      <c r="AK74" s="59"/>
      <c r="AL74" s="14"/>
      <c r="AM74" s="15">
        <f>Purchases!AM74*VLOOKUP($A74,Feature_Costs,2)</f>
        <v>0</v>
      </c>
      <c r="AN74" s="59"/>
      <c r="AO74" s="14"/>
      <c r="AP74" s="15">
        <f>Purchases!AP74*VLOOKUP($A74,Feature_Costs,2)</f>
        <v>0</v>
      </c>
      <c r="AQ74" s="59"/>
      <c r="AR74" s="14"/>
      <c r="AS74" s="15">
        <f>Purchases!AS74*VLOOKUP($A74,Feature_Costs,2)</f>
        <v>0</v>
      </c>
      <c r="AT74" s="59"/>
      <c r="AU74" s="14"/>
      <c r="AV74" s="15">
        <f>Purchases!AV74*VLOOKUP($A74,Feature_Costs,2)</f>
        <v>0</v>
      </c>
      <c r="AW74" s="59"/>
      <c r="AX74" s="15"/>
      <c r="AY74" s="15">
        <f>Purchases!AY74*VLOOKUP($A74,Feature_Costs,2)</f>
        <v>0</v>
      </c>
      <c r="AZ74" s="59"/>
      <c r="BA74" s="15"/>
      <c r="BB74" s="15">
        <f>Purchases!BB74*VLOOKUP($A74,Feature_Costs,2)</f>
        <v>0</v>
      </c>
      <c r="BC74" s="59"/>
      <c r="BD74" s="15"/>
      <c r="BE74" s="15">
        <f>Purchases!BE74*VLOOKUP($A74,Feature_Costs,2)</f>
        <v>0</v>
      </c>
      <c r="BF74" s="59"/>
      <c r="BG74" s="15"/>
      <c r="BH74" s="15">
        <f>Purchases!BH74*VLOOKUP($A74,Feature_Costs,2)</f>
        <v>0</v>
      </c>
      <c r="BI74" s="59"/>
      <c r="BJ74" s="15"/>
      <c r="BK74" s="15">
        <f>Purchases!BK74*VLOOKUP($A74,Feature_Costs,2)</f>
        <v>0</v>
      </c>
      <c r="BL74" s="59"/>
    </row>
    <row r="75" spans="1:64" ht="15">
      <c r="A75" t="str">
        <f>Purchases!A75</f>
        <v>Loyal Spirits</v>
      </c>
      <c r="B75" s="14"/>
      <c r="C75" s="15"/>
      <c r="D75" s="15"/>
      <c r="E75" s="14"/>
      <c r="F75" s="15">
        <f>Purchases!F75*VLOOKUP($A75,Feature_Costs,2)</f>
        <v>0</v>
      </c>
      <c r="G75" s="59"/>
      <c r="H75" s="14"/>
      <c r="I75" s="15">
        <f>Purchases!I75*VLOOKUP($A75,Feature_Costs,2)</f>
        <v>0</v>
      </c>
      <c r="J75" s="59"/>
      <c r="K75" s="14"/>
      <c r="L75" s="15">
        <f>Purchases!L75*VLOOKUP($A75,Feature_Costs,2)</f>
        <v>0</v>
      </c>
      <c r="M75" s="59"/>
      <c r="N75" s="14"/>
      <c r="O75" s="15">
        <f>Purchases!O75*VLOOKUP($A75,Feature_Costs,2)</f>
        <v>0</v>
      </c>
      <c r="P75" s="59"/>
      <c r="Q75" s="14"/>
      <c r="R75" s="15">
        <f>Purchases!R75*VLOOKUP($A75,Feature_Costs,2)</f>
        <v>0</v>
      </c>
      <c r="S75" s="59"/>
      <c r="T75" s="14"/>
      <c r="U75" s="15">
        <f>Purchases!U75*VLOOKUP($A75,Feature_Costs,2)</f>
        <v>0</v>
      </c>
      <c r="V75" s="59"/>
      <c r="W75" s="14"/>
      <c r="X75" s="15">
        <f>Purchases!X75*VLOOKUP($A75,Feature_Costs,2)</f>
        <v>0</v>
      </c>
      <c r="Y75" s="59"/>
      <c r="Z75" s="14"/>
      <c r="AA75" s="15">
        <f>Purchases!AA75*VLOOKUP($A75,Feature_Costs,2)</f>
        <v>0</v>
      </c>
      <c r="AB75" s="59"/>
      <c r="AC75" s="14"/>
      <c r="AD75" s="15">
        <f>Purchases!AD75*VLOOKUP($A75,Feature_Costs,2)</f>
        <v>0</v>
      </c>
      <c r="AE75" s="59"/>
      <c r="AF75" s="14"/>
      <c r="AG75" s="15">
        <f>Purchases!AG75*VLOOKUP($A75,Feature_Costs,2)</f>
        <v>0</v>
      </c>
      <c r="AH75" s="59"/>
      <c r="AI75" s="14"/>
      <c r="AJ75" s="15">
        <f>Purchases!AJ75*VLOOKUP($A75,Feature_Costs,2)</f>
        <v>0</v>
      </c>
      <c r="AK75" s="59"/>
      <c r="AL75" s="14"/>
      <c r="AM75" s="15">
        <f>Purchases!AM75*VLOOKUP($A75,Feature_Costs,2)</f>
        <v>0</v>
      </c>
      <c r="AN75" s="59"/>
      <c r="AO75" s="14"/>
      <c r="AP75" s="15">
        <f>Purchases!AP75*VLOOKUP($A75,Feature_Costs,2)</f>
        <v>0</v>
      </c>
      <c r="AQ75" s="59"/>
      <c r="AR75" s="14"/>
      <c r="AS75" s="15">
        <f>Purchases!AS75*VLOOKUP($A75,Feature_Costs,2)</f>
        <v>0</v>
      </c>
      <c r="AT75" s="59"/>
      <c r="AU75" s="14"/>
      <c r="AV75" s="15">
        <f>Purchases!AV75*VLOOKUP($A75,Feature_Costs,2)</f>
        <v>0</v>
      </c>
      <c r="AW75" s="59"/>
      <c r="AX75" s="15"/>
      <c r="AY75" s="15">
        <f>Purchases!AY75*VLOOKUP($A75,Feature_Costs,2)</f>
        <v>0</v>
      </c>
      <c r="AZ75" s="59"/>
      <c r="BA75" s="15"/>
      <c r="BB75" s="15">
        <f>Purchases!BB75*VLOOKUP($A75,Feature_Costs,2)</f>
        <v>0</v>
      </c>
      <c r="BC75" s="59"/>
      <c r="BD75" s="15"/>
      <c r="BE75" s="15">
        <f>Purchases!BE75*VLOOKUP($A75,Feature_Costs,2)</f>
        <v>0</v>
      </c>
      <c r="BF75" s="59"/>
      <c r="BG75" s="15"/>
      <c r="BH75" s="15">
        <f>Purchases!BH75*VLOOKUP($A75,Feature_Costs,2)</f>
        <v>0</v>
      </c>
      <c r="BI75" s="59"/>
      <c r="BJ75" s="15"/>
      <c r="BK75" s="15">
        <f>Purchases!BK75*VLOOKUP($A75,Feature_Costs,2)</f>
        <v>0</v>
      </c>
      <c r="BL75" s="59"/>
    </row>
    <row r="76" spans="1:64" ht="15">
      <c r="A76" t="str">
        <f>Purchases!A76</f>
        <v>Minor Prayers</v>
      </c>
      <c r="B76" s="14"/>
      <c r="C76" s="15"/>
      <c r="D76" s="15"/>
      <c r="E76" s="14"/>
      <c r="F76" s="15">
        <f>Purchases!F76*VLOOKUP($A76,Feature_Costs,2)</f>
        <v>0</v>
      </c>
      <c r="G76" s="59"/>
      <c r="H76" s="14"/>
      <c r="I76" s="15">
        <f>Purchases!I76*VLOOKUP($A76,Feature_Costs,2)</f>
        <v>0</v>
      </c>
      <c r="J76" s="59"/>
      <c r="K76" s="14"/>
      <c r="L76" s="15">
        <f>Purchases!L76*VLOOKUP($A76,Feature_Costs,2)</f>
        <v>0</v>
      </c>
      <c r="M76" s="59"/>
      <c r="N76" s="14"/>
      <c r="O76" s="15">
        <f>Purchases!O76*VLOOKUP($A76,Feature_Costs,2)</f>
        <v>0</v>
      </c>
      <c r="P76" s="59"/>
      <c r="Q76" s="14"/>
      <c r="R76" s="15">
        <f>Purchases!R76*VLOOKUP($A76,Feature_Costs,2)</f>
        <v>0</v>
      </c>
      <c r="S76" s="59"/>
      <c r="T76" s="14"/>
      <c r="U76" s="15">
        <f>Purchases!U76*VLOOKUP($A76,Feature_Costs,2)</f>
        <v>0</v>
      </c>
      <c r="V76" s="59"/>
      <c r="W76" s="14"/>
      <c r="X76" s="15">
        <f>Purchases!X76*VLOOKUP($A76,Feature_Costs,2)</f>
        <v>0</v>
      </c>
      <c r="Y76" s="59"/>
      <c r="Z76" s="14"/>
      <c r="AA76" s="15">
        <f>Purchases!AA76*VLOOKUP($A76,Feature_Costs,2)</f>
        <v>0</v>
      </c>
      <c r="AB76" s="59"/>
      <c r="AC76" s="14"/>
      <c r="AD76" s="15">
        <f>Purchases!AD76*VLOOKUP($A76,Feature_Costs,2)</f>
        <v>0</v>
      </c>
      <c r="AE76" s="59"/>
      <c r="AF76" s="14"/>
      <c r="AG76" s="15">
        <f>Purchases!AG76*VLOOKUP($A76,Feature_Costs,2)</f>
        <v>0</v>
      </c>
      <c r="AH76" s="59"/>
      <c r="AI76" s="14"/>
      <c r="AJ76" s="15">
        <f>Purchases!AJ76*VLOOKUP($A76,Feature_Costs,2)</f>
        <v>0</v>
      </c>
      <c r="AK76" s="59"/>
      <c r="AL76" s="14"/>
      <c r="AM76" s="15">
        <f>Purchases!AM76*VLOOKUP($A76,Feature_Costs,2)</f>
        <v>0</v>
      </c>
      <c r="AN76" s="59"/>
      <c r="AO76" s="14"/>
      <c r="AP76" s="15">
        <f>Purchases!AP76*VLOOKUP($A76,Feature_Costs,2)</f>
        <v>0</v>
      </c>
      <c r="AQ76" s="59"/>
      <c r="AR76" s="14"/>
      <c r="AS76" s="15">
        <f>Purchases!AS76*VLOOKUP($A76,Feature_Costs,2)</f>
        <v>0</v>
      </c>
      <c r="AT76" s="59"/>
      <c r="AU76" s="14"/>
      <c r="AV76" s="15">
        <f>Purchases!AV76*VLOOKUP($A76,Feature_Costs,2)</f>
        <v>0</v>
      </c>
      <c r="AW76" s="59"/>
      <c r="AX76" s="15"/>
      <c r="AY76" s="15">
        <f>Purchases!AY76*VLOOKUP($A76,Feature_Costs,2)</f>
        <v>0</v>
      </c>
      <c r="AZ76" s="59"/>
      <c r="BA76" s="15"/>
      <c r="BB76" s="15">
        <f>Purchases!BB76*VLOOKUP($A76,Feature_Costs,2)</f>
        <v>0</v>
      </c>
      <c r="BC76" s="59"/>
      <c r="BD76" s="15"/>
      <c r="BE76" s="15">
        <f>Purchases!BE76*VLOOKUP($A76,Feature_Costs,2)</f>
        <v>0</v>
      </c>
      <c r="BF76" s="59"/>
      <c r="BG76" s="15"/>
      <c r="BH76" s="15">
        <f>Purchases!BH76*VLOOKUP($A76,Feature_Costs,2)</f>
        <v>0</v>
      </c>
      <c r="BI76" s="59"/>
      <c r="BJ76" s="15"/>
      <c r="BK76" s="15">
        <f>Purchases!BK76*VLOOKUP($A76,Feature_Costs,2)</f>
        <v>0</v>
      </c>
      <c r="BL76" s="59"/>
    </row>
    <row r="77" spans="1:64" ht="15">
      <c r="A77" t="str">
        <f>Purchases!A77</f>
        <v>Spirit Friend</v>
      </c>
      <c r="B77" s="14"/>
      <c r="C77" s="15"/>
      <c r="D77" s="15"/>
      <c r="E77" s="14"/>
      <c r="F77" s="15">
        <f>Purchases!F77*VLOOKUP($A77,Feature_Costs,2)</f>
        <v>0</v>
      </c>
      <c r="G77" s="59"/>
      <c r="H77" s="14"/>
      <c r="I77" s="15">
        <f>Purchases!I77*VLOOKUP($A77,Feature_Costs,2)</f>
        <v>0</v>
      </c>
      <c r="J77" s="59"/>
      <c r="K77" s="14"/>
      <c r="L77" s="15">
        <f>Purchases!L77*VLOOKUP($A77,Feature_Costs,2)</f>
        <v>0</v>
      </c>
      <c r="M77" s="59"/>
      <c r="N77" s="14"/>
      <c r="O77" s="15">
        <f>Purchases!O77*VLOOKUP($A77,Feature_Costs,2)</f>
        <v>0</v>
      </c>
      <c r="P77" s="59"/>
      <c r="Q77" s="14"/>
      <c r="R77" s="15">
        <f>Purchases!R77*VLOOKUP($A77,Feature_Costs,2)</f>
        <v>0</v>
      </c>
      <c r="S77" s="59"/>
      <c r="T77" s="14"/>
      <c r="U77" s="15">
        <f>Purchases!U77*VLOOKUP($A77,Feature_Costs,2)</f>
        <v>0</v>
      </c>
      <c r="V77" s="59"/>
      <c r="W77" s="14"/>
      <c r="X77" s="15">
        <f>Purchases!X77*VLOOKUP($A77,Feature_Costs,2)</f>
        <v>0</v>
      </c>
      <c r="Y77" s="59"/>
      <c r="Z77" s="14"/>
      <c r="AA77" s="15">
        <f>Purchases!AA77*VLOOKUP($A77,Feature_Costs,2)</f>
        <v>0</v>
      </c>
      <c r="AB77" s="59"/>
      <c r="AC77" s="14"/>
      <c r="AD77" s="15">
        <f>Purchases!AD77*VLOOKUP($A77,Feature_Costs,2)</f>
        <v>0</v>
      </c>
      <c r="AE77" s="59"/>
      <c r="AF77" s="14"/>
      <c r="AG77" s="15">
        <f>Purchases!AG77*VLOOKUP($A77,Feature_Costs,2)</f>
        <v>0</v>
      </c>
      <c r="AH77" s="59"/>
      <c r="AI77" s="14"/>
      <c r="AJ77" s="15">
        <f>Purchases!AJ77*VLOOKUP($A77,Feature_Costs,2)</f>
        <v>0</v>
      </c>
      <c r="AK77" s="59"/>
      <c r="AL77" s="14"/>
      <c r="AM77" s="15">
        <f>Purchases!AM77*VLOOKUP($A77,Feature_Costs,2)</f>
        <v>0</v>
      </c>
      <c r="AN77" s="59"/>
      <c r="AO77" s="14"/>
      <c r="AP77" s="15">
        <f>Purchases!AP77*VLOOKUP($A77,Feature_Costs,2)</f>
        <v>0</v>
      </c>
      <c r="AQ77" s="59"/>
      <c r="AR77" s="14"/>
      <c r="AS77" s="15">
        <f>Purchases!AS77*VLOOKUP($A77,Feature_Costs,2)</f>
        <v>0</v>
      </c>
      <c r="AT77" s="59"/>
      <c r="AU77" s="14"/>
      <c r="AV77" s="15">
        <f>Purchases!AV77*VLOOKUP($A77,Feature_Costs,2)</f>
        <v>0</v>
      </c>
      <c r="AW77" s="59"/>
      <c r="AX77" s="15"/>
      <c r="AY77" s="15">
        <f>Purchases!AY77*VLOOKUP($A77,Feature_Costs,2)</f>
        <v>0</v>
      </c>
      <c r="AZ77" s="59"/>
      <c r="BA77" s="15"/>
      <c r="BB77" s="15">
        <f>Purchases!BB77*VLOOKUP($A77,Feature_Costs,2)</f>
        <v>0</v>
      </c>
      <c r="BC77" s="59"/>
      <c r="BD77" s="15"/>
      <c r="BE77" s="15">
        <f>Purchases!BE77*VLOOKUP($A77,Feature_Costs,2)</f>
        <v>0</v>
      </c>
      <c r="BF77" s="59"/>
      <c r="BG77" s="15"/>
      <c r="BH77" s="15">
        <f>Purchases!BH77*VLOOKUP($A77,Feature_Costs,2)</f>
        <v>0</v>
      </c>
      <c r="BI77" s="59"/>
      <c r="BJ77" s="15"/>
      <c r="BK77" s="15">
        <f>Purchases!BK77*VLOOKUP($A77,Feature_Costs,2)</f>
        <v>0</v>
      </c>
      <c r="BL77" s="59"/>
    </row>
    <row r="78" spans="1:64" ht="15">
      <c r="A78" t="str">
        <f>Purchases!A78</f>
        <v>Spirit Pet</v>
      </c>
      <c r="B78" s="14"/>
      <c r="C78" s="15"/>
      <c r="D78" s="15"/>
      <c r="E78" s="14"/>
      <c r="F78" s="15">
        <f>Purchases!F78*VLOOKUP($A78,Feature_Costs,2)</f>
        <v>0</v>
      </c>
      <c r="G78" s="59"/>
      <c r="H78" s="14"/>
      <c r="I78" s="15">
        <f>Purchases!I78*VLOOKUP($A78,Feature_Costs,2)</f>
        <v>0</v>
      </c>
      <c r="J78" s="59"/>
      <c r="K78" s="14"/>
      <c r="L78" s="15">
        <f>Purchases!L78*VLOOKUP($A78,Feature_Costs,2)</f>
        <v>0</v>
      </c>
      <c r="M78" s="59"/>
      <c r="N78" s="14"/>
      <c r="O78" s="15">
        <f>Purchases!O78*VLOOKUP($A78,Feature_Costs,2)</f>
        <v>0</v>
      </c>
      <c r="P78" s="59"/>
      <c r="Q78" s="14"/>
      <c r="R78" s="15">
        <f>Purchases!R78*VLOOKUP($A78,Feature_Costs,2)</f>
        <v>0</v>
      </c>
      <c r="S78" s="59"/>
      <c r="T78" s="14"/>
      <c r="U78" s="15">
        <f>Purchases!U78*VLOOKUP($A78,Feature_Costs,2)</f>
        <v>0</v>
      </c>
      <c r="V78" s="59"/>
      <c r="W78" s="14"/>
      <c r="X78" s="15">
        <f>Purchases!X78*VLOOKUP($A78,Feature_Costs,2)</f>
        <v>0</v>
      </c>
      <c r="Y78" s="59"/>
      <c r="Z78" s="14"/>
      <c r="AA78" s="15">
        <f>Purchases!AA78*VLOOKUP($A78,Feature_Costs,2)</f>
        <v>0</v>
      </c>
      <c r="AB78" s="59"/>
      <c r="AC78" s="14"/>
      <c r="AD78" s="15">
        <f>Purchases!AD78*VLOOKUP($A78,Feature_Costs,2)</f>
        <v>0</v>
      </c>
      <c r="AE78" s="59"/>
      <c r="AF78" s="14"/>
      <c r="AG78" s="15">
        <f>Purchases!AG78*VLOOKUP($A78,Feature_Costs,2)</f>
        <v>0</v>
      </c>
      <c r="AH78" s="59"/>
      <c r="AI78" s="14"/>
      <c r="AJ78" s="15">
        <f>Purchases!AJ78*VLOOKUP($A78,Feature_Costs,2)</f>
        <v>0</v>
      </c>
      <c r="AK78" s="59"/>
      <c r="AL78" s="14"/>
      <c r="AM78" s="15">
        <f>Purchases!AM78*VLOOKUP($A78,Feature_Costs,2)</f>
        <v>0</v>
      </c>
      <c r="AN78" s="59"/>
      <c r="AO78" s="14"/>
      <c r="AP78" s="15">
        <f>Purchases!AP78*VLOOKUP($A78,Feature_Costs,2)</f>
        <v>0</v>
      </c>
      <c r="AQ78" s="59"/>
      <c r="AR78" s="14"/>
      <c r="AS78" s="15">
        <f>Purchases!AS78*VLOOKUP($A78,Feature_Costs,2)</f>
        <v>0</v>
      </c>
      <c r="AT78" s="59"/>
      <c r="AU78" s="14"/>
      <c r="AV78" s="15">
        <f>Purchases!AV78*VLOOKUP($A78,Feature_Costs,2)</f>
        <v>0</v>
      </c>
      <c r="AW78" s="59"/>
      <c r="AX78" s="15"/>
      <c r="AY78" s="15">
        <f>Purchases!AY78*VLOOKUP($A78,Feature_Costs,2)</f>
        <v>0</v>
      </c>
      <c r="AZ78" s="59"/>
      <c r="BA78" s="15"/>
      <c r="BB78" s="15">
        <f>Purchases!BB78*VLOOKUP($A78,Feature_Costs,2)</f>
        <v>0</v>
      </c>
      <c r="BC78" s="59"/>
      <c r="BD78" s="15"/>
      <c r="BE78" s="15">
        <f>Purchases!BE78*VLOOKUP($A78,Feature_Costs,2)</f>
        <v>0</v>
      </c>
      <c r="BF78" s="59"/>
      <c r="BG78" s="15"/>
      <c r="BH78" s="15">
        <f>Purchases!BH78*VLOOKUP($A78,Feature_Costs,2)</f>
        <v>0</v>
      </c>
      <c r="BI78" s="59"/>
      <c r="BJ78" s="15"/>
      <c r="BK78" s="15">
        <f>Purchases!BK78*VLOOKUP($A78,Feature_Costs,2)</f>
        <v>0</v>
      </c>
      <c r="BL78" s="59"/>
    </row>
    <row r="79" spans="1:64" ht="15">
      <c r="A79" t="str">
        <f>Purchases!A79</f>
        <v>Turn Undead</v>
      </c>
      <c r="B79" s="14"/>
      <c r="C79" s="15"/>
      <c r="D79" s="15"/>
      <c r="E79" s="14"/>
      <c r="F79" s="15">
        <f>Purchases!F79*VLOOKUP($A79,Feature_Costs,2)</f>
        <v>0</v>
      </c>
      <c r="G79" s="59"/>
      <c r="H79" s="14"/>
      <c r="I79" s="15">
        <f>Purchases!I79*VLOOKUP($A79,Feature_Costs,2)</f>
        <v>0</v>
      </c>
      <c r="J79" s="59"/>
      <c r="K79" s="14"/>
      <c r="L79" s="15">
        <f>Purchases!L79*VLOOKUP($A79,Feature_Costs,2)</f>
        <v>0</v>
      </c>
      <c r="M79" s="59"/>
      <c r="N79" s="14"/>
      <c r="O79" s="15">
        <f>Purchases!O79*VLOOKUP($A79,Feature_Costs,2)</f>
        <v>0</v>
      </c>
      <c r="P79" s="59"/>
      <c r="Q79" s="14"/>
      <c r="R79" s="15">
        <f>Purchases!R79*VLOOKUP($A79,Feature_Costs,2)</f>
        <v>0</v>
      </c>
      <c r="S79" s="59"/>
      <c r="T79" s="14"/>
      <c r="U79" s="15">
        <f>Purchases!U79*VLOOKUP($A79,Feature_Costs,2)</f>
        <v>0</v>
      </c>
      <c r="V79" s="59"/>
      <c r="W79" s="14"/>
      <c r="X79" s="15">
        <f>Purchases!X79*VLOOKUP($A79,Feature_Costs,2)</f>
        <v>0</v>
      </c>
      <c r="Y79" s="59"/>
      <c r="Z79" s="14"/>
      <c r="AA79" s="15">
        <f>Purchases!AA79*VLOOKUP($A79,Feature_Costs,2)</f>
        <v>0</v>
      </c>
      <c r="AB79" s="59"/>
      <c r="AC79" s="14"/>
      <c r="AD79" s="15">
        <f>Purchases!AD79*VLOOKUP($A79,Feature_Costs,2)</f>
        <v>0</v>
      </c>
      <c r="AE79" s="59"/>
      <c r="AF79" s="14"/>
      <c r="AG79" s="15">
        <f>Purchases!AG79*VLOOKUP($A79,Feature_Costs,2)</f>
        <v>0</v>
      </c>
      <c r="AH79" s="59"/>
      <c r="AI79" s="14"/>
      <c r="AJ79" s="15">
        <f>Purchases!AJ79*VLOOKUP($A79,Feature_Costs,2)</f>
        <v>0</v>
      </c>
      <c r="AK79" s="59"/>
      <c r="AL79" s="14"/>
      <c r="AM79" s="15">
        <f>Purchases!AM79*VLOOKUP($A79,Feature_Costs,2)</f>
        <v>0</v>
      </c>
      <c r="AN79" s="59"/>
      <c r="AO79" s="14"/>
      <c r="AP79" s="15">
        <f>Purchases!AP79*VLOOKUP($A79,Feature_Costs,2)</f>
        <v>0</v>
      </c>
      <c r="AQ79" s="59"/>
      <c r="AR79" s="14"/>
      <c r="AS79" s="15">
        <f>Purchases!AS79*VLOOKUP($A79,Feature_Costs,2)</f>
        <v>0</v>
      </c>
      <c r="AT79" s="59"/>
      <c r="AU79" s="14"/>
      <c r="AV79" s="15">
        <f>Purchases!AV79*VLOOKUP($A79,Feature_Costs,2)</f>
        <v>0</v>
      </c>
      <c r="AW79" s="59"/>
      <c r="AX79" s="15"/>
      <c r="AY79" s="15">
        <f>Purchases!AY79*VLOOKUP($A79,Feature_Costs,2)</f>
        <v>0</v>
      </c>
      <c r="AZ79" s="59"/>
      <c r="BA79" s="15"/>
      <c r="BB79" s="15">
        <f>Purchases!BB79*VLOOKUP($A79,Feature_Costs,2)</f>
        <v>0</v>
      </c>
      <c r="BC79" s="59"/>
      <c r="BD79" s="15"/>
      <c r="BE79" s="15">
        <f>Purchases!BE79*VLOOKUP($A79,Feature_Costs,2)</f>
        <v>0</v>
      </c>
      <c r="BF79" s="59"/>
      <c r="BG79" s="15"/>
      <c r="BH79" s="15">
        <f>Purchases!BH79*VLOOKUP($A79,Feature_Costs,2)</f>
        <v>0</v>
      </c>
      <c r="BI79" s="59"/>
      <c r="BJ79" s="15"/>
      <c r="BK79" s="15">
        <f>Purchases!BK79*VLOOKUP($A79,Feature_Costs,2)</f>
        <v>0</v>
      </c>
      <c r="BL79" s="59"/>
    </row>
    <row r="80" spans="1:64" ht="15">
      <c r="A80" t="str">
        <f>Purchases!A80</f>
        <v>Divine Distant Casting</v>
      </c>
      <c r="B80" s="14"/>
      <c r="C80" s="15"/>
      <c r="D80" s="15"/>
      <c r="E80" s="14"/>
      <c r="F80" s="15">
        <f>Purchases!F80*VLOOKUP($A80,Feature_Costs,2)</f>
        <v>0</v>
      </c>
      <c r="G80" s="59"/>
      <c r="H80" s="14"/>
      <c r="I80" s="15">
        <f>Purchases!I80*VLOOKUP($A80,Feature_Costs,2)</f>
        <v>0</v>
      </c>
      <c r="J80" s="59"/>
      <c r="K80" s="14"/>
      <c r="L80" s="15">
        <f>Purchases!L80*VLOOKUP($A80,Feature_Costs,2)</f>
        <v>0</v>
      </c>
      <c r="M80" s="59"/>
      <c r="N80" s="14"/>
      <c r="O80" s="15">
        <f>Purchases!O80*VLOOKUP($A80,Feature_Costs,2)</f>
        <v>0</v>
      </c>
      <c r="P80" s="59"/>
      <c r="Q80" s="14"/>
      <c r="R80" s="15">
        <f>Purchases!R80*VLOOKUP($A80,Feature_Costs,2)</f>
        <v>0</v>
      </c>
      <c r="S80" s="59"/>
      <c r="T80" s="14"/>
      <c r="U80" s="15">
        <f>Purchases!U80*VLOOKUP($A80,Feature_Costs,2)</f>
        <v>0</v>
      </c>
      <c r="V80" s="59"/>
      <c r="W80" s="14"/>
      <c r="X80" s="15">
        <f>Purchases!X80*VLOOKUP($A80,Feature_Costs,2)</f>
        <v>0</v>
      </c>
      <c r="Y80" s="59"/>
      <c r="Z80" s="14"/>
      <c r="AA80" s="15">
        <f>Purchases!AA80*VLOOKUP($A80,Feature_Costs,2)</f>
        <v>0</v>
      </c>
      <c r="AB80" s="59"/>
      <c r="AC80" s="14"/>
      <c r="AD80" s="15">
        <f>Purchases!AD80*VLOOKUP($A80,Feature_Costs,2)</f>
        <v>0</v>
      </c>
      <c r="AE80" s="59"/>
      <c r="AF80" s="14"/>
      <c r="AG80" s="15">
        <f>Purchases!AG80*VLOOKUP($A80,Feature_Costs,2)</f>
        <v>0</v>
      </c>
      <c r="AH80" s="59"/>
      <c r="AI80" s="14"/>
      <c r="AJ80" s="15">
        <f>Purchases!AJ80*VLOOKUP($A80,Feature_Costs,2)</f>
        <v>0</v>
      </c>
      <c r="AK80" s="59"/>
      <c r="AL80" s="14"/>
      <c r="AM80" s="15">
        <f>Purchases!AM80*VLOOKUP($A80,Feature_Costs,2)</f>
        <v>0</v>
      </c>
      <c r="AN80" s="59"/>
      <c r="AO80" s="14"/>
      <c r="AP80" s="15">
        <f>Purchases!AP80*VLOOKUP($A80,Feature_Costs,2)</f>
        <v>0</v>
      </c>
      <c r="AQ80" s="59"/>
      <c r="AR80" s="14"/>
      <c r="AS80" s="15">
        <f>Purchases!AS80*VLOOKUP($A80,Feature_Costs,2)</f>
        <v>0</v>
      </c>
      <c r="AT80" s="59"/>
      <c r="AU80" s="14"/>
      <c r="AV80" s="15">
        <f>Purchases!AV80*VLOOKUP($A80,Feature_Costs,2)</f>
        <v>0</v>
      </c>
      <c r="AW80" s="59"/>
      <c r="AX80" s="15"/>
      <c r="AY80" s="15">
        <f>Purchases!AY80*VLOOKUP($A80,Feature_Costs,2)</f>
        <v>0</v>
      </c>
      <c r="AZ80" s="59"/>
      <c r="BA80" s="15"/>
      <c r="BB80" s="15">
        <f>Purchases!BB80*VLOOKUP($A80,Feature_Costs,2)</f>
        <v>0</v>
      </c>
      <c r="BC80" s="59"/>
      <c r="BD80" s="15"/>
      <c r="BE80" s="15">
        <f>Purchases!BE80*VLOOKUP($A80,Feature_Costs,2)</f>
        <v>0</v>
      </c>
      <c r="BF80" s="59"/>
      <c r="BG80" s="15"/>
      <c r="BH80" s="15">
        <f>Purchases!BH80*VLOOKUP($A80,Feature_Costs,2)</f>
        <v>0</v>
      </c>
      <c r="BI80" s="59"/>
      <c r="BJ80" s="15"/>
      <c r="BK80" s="15">
        <f>Purchases!BK80*VLOOKUP($A80,Feature_Costs,2)</f>
        <v>0</v>
      </c>
      <c r="BL80" s="59"/>
    </row>
    <row r="81" spans="1:64" ht="15">
      <c r="A81" t="str">
        <f>Purchases!A81</f>
        <v>Divine Empower Spell</v>
      </c>
      <c r="B81" s="14"/>
      <c r="C81" s="15"/>
      <c r="D81" s="15"/>
      <c r="E81" s="14"/>
      <c r="F81" s="15">
        <f>Purchases!F81*VLOOKUP($A81,Feature_Costs,2)</f>
        <v>0</v>
      </c>
      <c r="G81" s="59"/>
      <c r="H81" s="14"/>
      <c r="I81" s="15">
        <f>Purchases!I81*VLOOKUP($A81,Feature_Costs,2)</f>
        <v>0</v>
      </c>
      <c r="J81" s="59"/>
      <c r="K81" s="14"/>
      <c r="L81" s="15">
        <f>Purchases!L81*VLOOKUP($A81,Feature_Costs,2)</f>
        <v>0</v>
      </c>
      <c r="M81" s="59"/>
      <c r="N81" s="14"/>
      <c r="O81" s="15">
        <f>Purchases!O81*VLOOKUP($A81,Feature_Costs,2)</f>
        <v>0</v>
      </c>
      <c r="P81" s="59"/>
      <c r="Q81" s="14"/>
      <c r="R81" s="15">
        <f>Purchases!R81*VLOOKUP($A81,Feature_Costs,2)</f>
        <v>0</v>
      </c>
      <c r="S81" s="59"/>
      <c r="T81" s="14"/>
      <c r="U81" s="15">
        <f>Purchases!U81*VLOOKUP($A81,Feature_Costs,2)</f>
        <v>0</v>
      </c>
      <c r="V81" s="59"/>
      <c r="W81" s="14"/>
      <c r="X81" s="15">
        <f>Purchases!X81*VLOOKUP($A81,Feature_Costs,2)</f>
        <v>0</v>
      </c>
      <c r="Y81" s="59"/>
      <c r="Z81" s="14"/>
      <c r="AA81" s="15">
        <f>Purchases!AA81*VLOOKUP($A81,Feature_Costs,2)</f>
        <v>0</v>
      </c>
      <c r="AB81" s="59"/>
      <c r="AC81" s="14"/>
      <c r="AD81" s="15">
        <f>Purchases!AD81*VLOOKUP($A81,Feature_Costs,2)</f>
        <v>0</v>
      </c>
      <c r="AE81" s="59"/>
      <c r="AF81" s="14"/>
      <c r="AG81" s="15">
        <f>Purchases!AG81*VLOOKUP($A81,Feature_Costs,2)</f>
        <v>0</v>
      </c>
      <c r="AH81" s="59"/>
      <c r="AI81" s="14"/>
      <c r="AJ81" s="15">
        <f>Purchases!AJ81*VLOOKUP($A81,Feature_Costs,2)</f>
        <v>0</v>
      </c>
      <c r="AK81" s="59"/>
      <c r="AL81" s="14"/>
      <c r="AM81" s="15">
        <f>Purchases!AM81*VLOOKUP($A81,Feature_Costs,2)</f>
        <v>0</v>
      </c>
      <c r="AN81" s="59"/>
      <c r="AO81" s="14"/>
      <c r="AP81" s="15">
        <f>Purchases!AP81*VLOOKUP($A81,Feature_Costs,2)</f>
        <v>0</v>
      </c>
      <c r="AQ81" s="59"/>
      <c r="AR81" s="14"/>
      <c r="AS81" s="15">
        <f>Purchases!AS81*VLOOKUP($A81,Feature_Costs,2)</f>
        <v>0</v>
      </c>
      <c r="AT81" s="59"/>
      <c r="AU81" s="14"/>
      <c r="AV81" s="15">
        <f>Purchases!AV81*VLOOKUP($A81,Feature_Costs,2)</f>
        <v>0</v>
      </c>
      <c r="AW81" s="59"/>
      <c r="AX81" s="15"/>
      <c r="AY81" s="15">
        <f>Purchases!AY81*VLOOKUP($A81,Feature_Costs,2)</f>
        <v>0</v>
      </c>
      <c r="AZ81" s="59"/>
      <c r="BA81" s="15"/>
      <c r="BB81" s="15">
        <f>Purchases!BB81*VLOOKUP($A81,Feature_Costs,2)</f>
        <v>0</v>
      </c>
      <c r="BC81" s="59"/>
      <c r="BD81" s="15"/>
      <c r="BE81" s="15">
        <f>Purchases!BE81*VLOOKUP($A81,Feature_Costs,2)</f>
        <v>0</v>
      </c>
      <c r="BF81" s="59"/>
      <c r="BG81" s="15"/>
      <c r="BH81" s="15">
        <f>Purchases!BH81*VLOOKUP($A81,Feature_Costs,2)</f>
        <v>0</v>
      </c>
      <c r="BI81" s="59"/>
      <c r="BJ81" s="15"/>
      <c r="BK81" s="15">
        <f>Purchases!BK81*VLOOKUP($A81,Feature_Costs,2)</f>
        <v>0</v>
      </c>
      <c r="BL81" s="59"/>
    </row>
    <row r="82" spans="1:64" ht="15">
      <c r="A82" t="str">
        <f>Purchases!A82</f>
        <v>Divine Enduring Spell</v>
      </c>
      <c r="B82" s="14"/>
      <c r="C82" s="15"/>
      <c r="D82" s="15"/>
      <c r="E82" s="14"/>
      <c r="F82" s="15">
        <f>Purchases!F82*VLOOKUP($A82,Feature_Costs,2)</f>
        <v>0</v>
      </c>
      <c r="G82" s="59"/>
      <c r="H82" s="14"/>
      <c r="I82" s="15">
        <f>Purchases!I82*VLOOKUP($A82,Feature_Costs,2)</f>
        <v>0</v>
      </c>
      <c r="J82" s="59"/>
      <c r="K82" s="14"/>
      <c r="L82" s="15">
        <f>Purchases!L82*VLOOKUP($A82,Feature_Costs,2)</f>
        <v>0</v>
      </c>
      <c r="M82" s="59"/>
      <c r="N82" s="14"/>
      <c r="O82" s="15">
        <f>Purchases!O82*VLOOKUP($A82,Feature_Costs,2)</f>
        <v>0</v>
      </c>
      <c r="P82" s="59"/>
      <c r="Q82" s="14"/>
      <c r="R82" s="15">
        <f>Purchases!R82*VLOOKUP($A82,Feature_Costs,2)</f>
        <v>0</v>
      </c>
      <c r="S82" s="59"/>
      <c r="T82" s="14"/>
      <c r="U82" s="15">
        <f>Purchases!U82*VLOOKUP($A82,Feature_Costs,2)</f>
        <v>0</v>
      </c>
      <c r="V82" s="59"/>
      <c r="W82" s="14"/>
      <c r="X82" s="15">
        <f>Purchases!X82*VLOOKUP($A82,Feature_Costs,2)</f>
        <v>0</v>
      </c>
      <c r="Y82" s="59"/>
      <c r="Z82" s="14"/>
      <c r="AA82" s="15">
        <f>Purchases!AA82*VLOOKUP($A82,Feature_Costs,2)</f>
        <v>0</v>
      </c>
      <c r="AB82" s="59"/>
      <c r="AC82" s="14"/>
      <c r="AD82" s="15">
        <f>Purchases!AD82*VLOOKUP($A82,Feature_Costs,2)</f>
        <v>0</v>
      </c>
      <c r="AE82" s="59"/>
      <c r="AF82" s="14"/>
      <c r="AG82" s="15">
        <f>Purchases!AG82*VLOOKUP($A82,Feature_Costs,2)</f>
        <v>0</v>
      </c>
      <c r="AH82" s="59"/>
      <c r="AI82" s="14"/>
      <c r="AJ82" s="15">
        <f>Purchases!AJ82*VLOOKUP($A82,Feature_Costs,2)</f>
        <v>0</v>
      </c>
      <c r="AK82" s="59"/>
      <c r="AL82" s="14"/>
      <c r="AM82" s="15">
        <f>Purchases!AM82*VLOOKUP($A82,Feature_Costs,2)</f>
        <v>0</v>
      </c>
      <c r="AN82" s="59"/>
      <c r="AO82" s="14"/>
      <c r="AP82" s="15">
        <f>Purchases!AP82*VLOOKUP($A82,Feature_Costs,2)</f>
        <v>0</v>
      </c>
      <c r="AQ82" s="59"/>
      <c r="AR82" s="14"/>
      <c r="AS82" s="15">
        <f>Purchases!AS82*VLOOKUP($A82,Feature_Costs,2)</f>
        <v>0</v>
      </c>
      <c r="AT82" s="59"/>
      <c r="AU82" s="14"/>
      <c r="AV82" s="15">
        <f>Purchases!AV82*VLOOKUP($A82,Feature_Costs,2)</f>
        <v>0</v>
      </c>
      <c r="AW82" s="59"/>
      <c r="AX82" s="15"/>
      <c r="AY82" s="15">
        <f>Purchases!AY82*VLOOKUP($A82,Feature_Costs,2)</f>
        <v>0</v>
      </c>
      <c r="AZ82" s="59"/>
      <c r="BA82" s="15"/>
      <c r="BB82" s="15">
        <f>Purchases!BB82*VLOOKUP($A82,Feature_Costs,2)</f>
        <v>0</v>
      </c>
      <c r="BC82" s="59"/>
      <c r="BD82" s="15"/>
      <c r="BE82" s="15">
        <f>Purchases!BE82*VLOOKUP($A82,Feature_Costs,2)</f>
        <v>0</v>
      </c>
      <c r="BF82" s="59"/>
      <c r="BG82" s="15"/>
      <c r="BH82" s="15">
        <f>Purchases!BH82*VLOOKUP($A82,Feature_Costs,2)</f>
        <v>0</v>
      </c>
      <c r="BI82" s="59"/>
      <c r="BJ82" s="15"/>
      <c r="BK82" s="15">
        <f>Purchases!BK82*VLOOKUP($A82,Feature_Costs,2)</f>
        <v>0</v>
      </c>
      <c r="BL82" s="59"/>
    </row>
    <row r="83" spans="1:64" ht="15">
      <c r="A83" t="str">
        <f>Purchases!A83</f>
        <v>Divine Silent Casting</v>
      </c>
      <c r="B83" s="14"/>
      <c r="C83" s="15"/>
      <c r="D83" s="15"/>
      <c r="E83" s="14"/>
      <c r="F83" s="15">
        <f>Purchases!F83*VLOOKUP($A83,Feature_Costs,2)</f>
        <v>0</v>
      </c>
      <c r="G83" s="59"/>
      <c r="H83" s="14"/>
      <c r="I83" s="15">
        <f>Purchases!I83*VLOOKUP($A83,Feature_Costs,2)</f>
        <v>0</v>
      </c>
      <c r="J83" s="59"/>
      <c r="K83" s="14"/>
      <c r="L83" s="15">
        <f>Purchases!L83*VLOOKUP($A83,Feature_Costs,2)</f>
        <v>0</v>
      </c>
      <c r="M83" s="59"/>
      <c r="N83" s="14"/>
      <c r="O83" s="15">
        <f>Purchases!O83*VLOOKUP($A83,Feature_Costs,2)</f>
        <v>0</v>
      </c>
      <c r="P83" s="59"/>
      <c r="Q83" s="14"/>
      <c r="R83" s="15">
        <f>Purchases!R83*VLOOKUP($A83,Feature_Costs,2)</f>
        <v>0</v>
      </c>
      <c r="S83" s="59"/>
      <c r="T83" s="14"/>
      <c r="U83" s="15">
        <f>Purchases!U83*VLOOKUP($A83,Feature_Costs,2)</f>
        <v>0</v>
      </c>
      <c r="V83" s="59"/>
      <c r="W83" s="14"/>
      <c r="X83" s="15">
        <f>Purchases!X83*VLOOKUP($A83,Feature_Costs,2)</f>
        <v>0</v>
      </c>
      <c r="Y83" s="59"/>
      <c r="Z83" s="14"/>
      <c r="AA83" s="15">
        <f>Purchases!AA83*VLOOKUP($A83,Feature_Costs,2)</f>
        <v>0</v>
      </c>
      <c r="AB83" s="59"/>
      <c r="AC83" s="14"/>
      <c r="AD83" s="15">
        <f>Purchases!AD83*VLOOKUP($A83,Feature_Costs,2)</f>
        <v>0</v>
      </c>
      <c r="AE83" s="59"/>
      <c r="AF83" s="14"/>
      <c r="AG83" s="15">
        <f>Purchases!AG83*VLOOKUP($A83,Feature_Costs,2)</f>
        <v>0</v>
      </c>
      <c r="AH83" s="59"/>
      <c r="AI83" s="14"/>
      <c r="AJ83" s="15">
        <f>Purchases!AJ83*VLOOKUP($A83,Feature_Costs,2)</f>
        <v>0</v>
      </c>
      <c r="AK83" s="59"/>
      <c r="AL83" s="14"/>
      <c r="AM83" s="15">
        <f>Purchases!AM83*VLOOKUP($A83,Feature_Costs,2)</f>
        <v>0</v>
      </c>
      <c r="AN83" s="59"/>
      <c r="AO83" s="14"/>
      <c r="AP83" s="15">
        <f>Purchases!AP83*VLOOKUP($A83,Feature_Costs,2)</f>
        <v>0</v>
      </c>
      <c r="AQ83" s="59"/>
      <c r="AR83" s="14"/>
      <c r="AS83" s="15">
        <f>Purchases!AS83*VLOOKUP($A83,Feature_Costs,2)</f>
        <v>0</v>
      </c>
      <c r="AT83" s="59"/>
      <c r="AU83" s="14"/>
      <c r="AV83" s="15">
        <f>Purchases!AV83*VLOOKUP($A83,Feature_Costs,2)</f>
        <v>0</v>
      </c>
      <c r="AW83" s="59"/>
      <c r="AX83" s="15"/>
      <c r="AY83" s="15">
        <f>Purchases!AY83*VLOOKUP($A83,Feature_Costs,2)</f>
        <v>0</v>
      </c>
      <c r="AZ83" s="59"/>
      <c r="BA83" s="15"/>
      <c r="BB83" s="15">
        <f>Purchases!BB83*VLOOKUP($A83,Feature_Costs,2)</f>
        <v>0</v>
      </c>
      <c r="BC83" s="59"/>
      <c r="BD83" s="15"/>
      <c r="BE83" s="15">
        <f>Purchases!BE83*VLOOKUP($A83,Feature_Costs,2)</f>
        <v>0</v>
      </c>
      <c r="BF83" s="59"/>
      <c r="BG83" s="15"/>
      <c r="BH83" s="15">
        <f>Purchases!BH83*VLOOKUP($A83,Feature_Costs,2)</f>
        <v>0</v>
      </c>
      <c r="BI83" s="59"/>
      <c r="BJ83" s="15"/>
      <c r="BK83" s="15">
        <f>Purchases!BK83*VLOOKUP($A83,Feature_Costs,2)</f>
        <v>0</v>
      </c>
      <c r="BL83" s="59"/>
    </row>
    <row r="84" spans="1:64" ht="15">
      <c r="A84" t="str">
        <f>Purchases!A84</f>
        <v>Divine Still Casting</v>
      </c>
      <c r="B84" s="14"/>
      <c r="C84" s="15"/>
      <c r="D84" s="15"/>
      <c r="E84" s="14"/>
      <c r="F84" s="15">
        <f>Purchases!F84*VLOOKUP($A84,Feature_Costs,2)</f>
        <v>0</v>
      </c>
      <c r="G84" s="59"/>
      <c r="H84" s="14"/>
      <c r="I84" s="15">
        <f>Purchases!I84*VLOOKUP($A84,Feature_Costs,2)</f>
        <v>0</v>
      </c>
      <c r="J84" s="59"/>
      <c r="K84" s="14"/>
      <c r="L84" s="15">
        <f>Purchases!L84*VLOOKUP($A84,Feature_Costs,2)</f>
        <v>0</v>
      </c>
      <c r="M84" s="59"/>
      <c r="N84" s="14"/>
      <c r="O84" s="15">
        <f>Purchases!O84*VLOOKUP($A84,Feature_Costs,2)</f>
        <v>0</v>
      </c>
      <c r="P84" s="59"/>
      <c r="Q84" s="14"/>
      <c r="R84" s="15">
        <f>Purchases!R84*VLOOKUP($A84,Feature_Costs,2)</f>
        <v>0</v>
      </c>
      <c r="S84" s="59"/>
      <c r="T84" s="14"/>
      <c r="U84" s="15">
        <f>Purchases!U84*VLOOKUP($A84,Feature_Costs,2)</f>
        <v>0</v>
      </c>
      <c r="V84" s="59"/>
      <c r="W84" s="14"/>
      <c r="X84" s="15">
        <f>Purchases!X84*VLOOKUP($A84,Feature_Costs,2)</f>
        <v>0</v>
      </c>
      <c r="Y84" s="59"/>
      <c r="Z84" s="14"/>
      <c r="AA84" s="15">
        <f>Purchases!AA84*VLOOKUP($A84,Feature_Costs,2)</f>
        <v>0</v>
      </c>
      <c r="AB84" s="59"/>
      <c r="AC84" s="14"/>
      <c r="AD84" s="15">
        <f>Purchases!AD84*VLOOKUP($A84,Feature_Costs,2)</f>
        <v>0</v>
      </c>
      <c r="AE84" s="59"/>
      <c r="AF84" s="14"/>
      <c r="AG84" s="15">
        <f>Purchases!AG84*VLOOKUP($A84,Feature_Costs,2)</f>
        <v>0</v>
      </c>
      <c r="AH84" s="59"/>
      <c r="AI84" s="14"/>
      <c r="AJ84" s="15">
        <f>Purchases!AJ84*VLOOKUP($A84,Feature_Costs,2)</f>
        <v>0</v>
      </c>
      <c r="AK84" s="59"/>
      <c r="AL84" s="14"/>
      <c r="AM84" s="15">
        <f>Purchases!AM84*VLOOKUP($A84,Feature_Costs,2)</f>
        <v>0</v>
      </c>
      <c r="AN84" s="59"/>
      <c r="AO84" s="14"/>
      <c r="AP84" s="15">
        <f>Purchases!AP84*VLOOKUP($A84,Feature_Costs,2)</f>
        <v>0</v>
      </c>
      <c r="AQ84" s="59"/>
      <c r="AR84" s="14"/>
      <c r="AS84" s="15">
        <f>Purchases!AS84*VLOOKUP($A84,Feature_Costs,2)</f>
        <v>0</v>
      </c>
      <c r="AT84" s="59"/>
      <c r="AU84" s="14"/>
      <c r="AV84" s="15">
        <f>Purchases!AV84*VLOOKUP($A84,Feature_Costs,2)</f>
        <v>0</v>
      </c>
      <c r="AW84" s="59"/>
      <c r="AX84" s="15"/>
      <c r="AY84" s="15">
        <f>Purchases!AY84*VLOOKUP($A84,Feature_Costs,2)</f>
        <v>0</v>
      </c>
      <c r="AZ84" s="59"/>
      <c r="BA84" s="15"/>
      <c r="BB84" s="15">
        <f>Purchases!BB84*VLOOKUP($A84,Feature_Costs,2)</f>
        <v>0</v>
      </c>
      <c r="BC84" s="59"/>
      <c r="BD84" s="15"/>
      <c r="BE84" s="15">
        <f>Purchases!BE84*VLOOKUP($A84,Feature_Costs,2)</f>
        <v>0</v>
      </c>
      <c r="BF84" s="59"/>
      <c r="BG84" s="15"/>
      <c r="BH84" s="15">
        <f>Purchases!BH84*VLOOKUP($A84,Feature_Costs,2)</f>
        <v>0</v>
      </c>
      <c r="BI84" s="59"/>
      <c r="BJ84" s="15"/>
      <c r="BK84" s="15">
        <f>Purchases!BK84*VLOOKUP($A84,Feature_Costs,2)</f>
        <v>0</v>
      </c>
      <c r="BL84" s="59"/>
    </row>
    <row r="85" spans="1:64" ht="15">
      <c r="A85" s="18" t="s">
        <v>179</v>
      </c>
      <c r="B85" s="19"/>
      <c r="C85" s="20"/>
      <c r="D85" s="20"/>
      <c r="E85" s="19"/>
      <c r="F85" s="20"/>
      <c r="G85" s="21"/>
      <c r="H85" s="19"/>
      <c r="I85" s="20"/>
      <c r="J85" s="21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20"/>
      <c r="Y85" s="21"/>
      <c r="Z85" s="19"/>
      <c r="AA85" s="20"/>
      <c r="AB85" s="21"/>
      <c r="AC85" s="19"/>
      <c r="AD85" s="20"/>
      <c r="AE85" s="21"/>
      <c r="AF85" s="19"/>
      <c r="AG85" s="20"/>
      <c r="AH85" s="21"/>
      <c r="AI85" s="19"/>
      <c r="AJ85" s="20"/>
      <c r="AK85" s="21"/>
      <c r="AL85" s="19"/>
      <c r="AM85" s="20"/>
      <c r="AN85" s="21"/>
      <c r="AO85" s="19"/>
      <c r="AP85" s="20"/>
      <c r="AQ85" s="21"/>
      <c r="AR85" s="19"/>
      <c r="AS85" s="20"/>
      <c r="AT85" s="21"/>
      <c r="AU85" s="19"/>
      <c r="AV85" s="20"/>
      <c r="AW85" s="21"/>
      <c r="AX85" s="20"/>
      <c r="AY85" s="20"/>
      <c r="AZ85" s="21"/>
      <c r="BA85" s="20"/>
      <c r="BB85" s="20"/>
      <c r="BC85" s="21"/>
      <c r="BD85" s="20"/>
      <c r="BE85" s="20"/>
      <c r="BF85" s="21"/>
      <c r="BG85" s="20"/>
      <c r="BH85" s="20"/>
      <c r="BI85" s="21"/>
      <c r="BJ85" s="20"/>
      <c r="BK85" s="20"/>
      <c r="BL85" s="21"/>
    </row>
    <row r="86" spans="1:64" ht="15">
      <c r="A86" t="str">
        <f>Purchases!A86</f>
        <v>Chi Point</v>
      </c>
      <c r="B86" s="14"/>
      <c r="C86" s="15"/>
      <c r="D86" s="15"/>
      <c r="E86" s="14"/>
      <c r="F86" s="15">
        <f>Purchases!F86*VLOOKUP($A86,Feature_Costs,2)</f>
        <v>0</v>
      </c>
      <c r="G86" s="59"/>
      <c r="H86" s="14"/>
      <c r="I86" s="15">
        <f>Purchases!I86*VLOOKUP($A86,Feature_Costs,2)</f>
        <v>0</v>
      </c>
      <c r="J86" s="59"/>
      <c r="K86" s="14"/>
      <c r="L86" s="15">
        <f>Purchases!L86*VLOOKUP($A86,Feature_Costs,2)</f>
        <v>0</v>
      </c>
      <c r="M86" s="59"/>
      <c r="N86" s="14"/>
      <c r="O86" s="15">
        <f>Purchases!O86*VLOOKUP($A86,Feature_Costs,2)</f>
        <v>0</v>
      </c>
      <c r="P86" s="59"/>
      <c r="Q86" s="14"/>
      <c r="R86" s="15">
        <f>Purchases!R86*VLOOKUP($A86,Feature_Costs,2)</f>
        <v>0</v>
      </c>
      <c r="S86" s="59"/>
      <c r="T86" s="14"/>
      <c r="U86" s="15">
        <f>Purchases!U86*VLOOKUP($A86,Feature_Costs,2)</f>
        <v>0</v>
      </c>
      <c r="V86" s="59"/>
      <c r="W86" s="14"/>
      <c r="X86" s="15">
        <f>Purchases!X86*VLOOKUP($A86,Feature_Costs,2)</f>
        <v>0</v>
      </c>
      <c r="Y86" s="59"/>
      <c r="Z86" s="14"/>
      <c r="AA86" s="15">
        <f>Purchases!AA86*VLOOKUP($A86,Feature_Costs,2)</f>
        <v>0</v>
      </c>
      <c r="AB86" s="59"/>
      <c r="AC86" s="14"/>
      <c r="AD86" s="15">
        <f>Purchases!AD86*VLOOKUP($A86,Feature_Costs,2)</f>
        <v>0</v>
      </c>
      <c r="AE86" s="59"/>
      <c r="AF86" s="14"/>
      <c r="AG86" s="15">
        <f>Purchases!AG86*VLOOKUP($A86,Feature_Costs,2)</f>
        <v>0</v>
      </c>
      <c r="AH86" s="59"/>
      <c r="AI86" s="14"/>
      <c r="AJ86" s="15">
        <f>Purchases!AJ86*VLOOKUP($A86,Feature_Costs,2)</f>
        <v>0</v>
      </c>
      <c r="AK86" s="59"/>
      <c r="AL86" s="14"/>
      <c r="AM86" s="15">
        <f>Purchases!AM86*VLOOKUP($A86,Feature_Costs,2)</f>
        <v>0</v>
      </c>
      <c r="AN86" s="59"/>
      <c r="AO86" s="14"/>
      <c r="AP86" s="15">
        <f>Purchases!AP86*VLOOKUP($A86,Feature_Costs,2)</f>
        <v>0</v>
      </c>
      <c r="AQ86" s="59"/>
      <c r="AR86" s="14"/>
      <c r="AS86" s="15">
        <f>Purchases!AS86*VLOOKUP($A86,Feature_Costs,2)</f>
        <v>0</v>
      </c>
      <c r="AT86" s="59"/>
      <c r="AU86" s="14"/>
      <c r="AV86" s="15">
        <f>Purchases!AV86*VLOOKUP($A86,Feature_Costs,2)</f>
        <v>0</v>
      </c>
      <c r="AW86" s="59"/>
      <c r="AX86" s="15"/>
      <c r="AY86" s="15">
        <f>Purchases!AY86*VLOOKUP($A86,Feature_Costs,2)</f>
        <v>0</v>
      </c>
      <c r="AZ86" s="59"/>
      <c r="BA86" s="15"/>
      <c r="BB86" s="15">
        <f>Purchases!BB86*VLOOKUP($A86,Feature_Costs,2)</f>
        <v>0</v>
      </c>
      <c r="BC86" s="59"/>
      <c r="BD86" s="15"/>
      <c r="BE86" s="15">
        <f>Purchases!BE86*VLOOKUP($A86,Feature_Costs,2)</f>
        <v>0</v>
      </c>
      <c r="BF86" s="59"/>
      <c r="BG86" s="15"/>
      <c r="BH86" s="15">
        <f>Purchases!BH86*VLOOKUP($A86,Feature_Costs,2)</f>
        <v>0</v>
      </c>
      <c r="BI86" s="59"/>
      <c r="BJ86" s="15"/>
      <c r="BK86" s="15">
        <f>Purchases!BK86*VLOOKUP($A86,Feature_Costs,2)</f>
        <v>0</v>
      </c>
      <c r="BL86" s="59"/>
    </row>
    <row r="87" spans="1:64" ht="15">
      <c r="A87" t="str">
        <f>Purchases!A87</f>
        <v>Martial Adept</v>
      </c>
      <c r="B87" s="14"/>
      <c r="C87" s="15"/>
      <c r="D87" s="15"/>
      <c r="E87" s="14"/>
      <c r="F87" s="15">
        <f>Purchases!F87*VLOOKUP($A87,Feature_Costs,2)</f>
        <v>0</v>
      </c>
      <c r="G87" s="59"/>
      <c r="H87" s="14"/>
      <c r="I87" s="15">
        <f>Purchases!I87*VLOOKUP($A87,Feature_Costs,2)</f>
        <v>0</v>
      </c>
      <c r="J87" s="59"/>
      <c r="K87" s="14"/>
      <c r="L87" s="15">
        <f>Purchases!L87*VLOOKUP($A87,Feature_Costs,2)</f>
        <v>0</v>
      </c>
      <c r="M87" s="59"/>
      <c r="N87" s="14"/>
      <c r="O87" s="15">
        <f>Purchases!O87*VLOOKUP($A87,Feature_Costs,2)</f>
        <v>0</v>
      </c>
      <c r="P87" s="59"/>
      <c r="Q87" s="14"/>
      <c r="R87" s="15">
        <f>Purchases!R87*VLOOKUP($A87,Feature_Costs,2)</f>
        <v>0</v>
      </c>
      <c r="S87" s="59"/>
      <c r="T87" s="14"/>
      <c r="U87" s="15">
        <f>Purchases!U87*VLOOKUP($A87,Feature_Costs,2)</f>
        <v>0</v>
      </c>
      <c r="V87" s="59"/>
      <c r="W87" s="14"/>
      <c r="X87" s="15">
        <f>Purchases!X87*VLOOKUP($A87,Feature_Costs,2)</f>
        <v>0</v>
      </c>
      <c r="Y87" s="59"/>
      <c r="Z87" s="14"/>
      <c r="AA87" s="15">
        <f>Purchases!AA87*VLOOKUP($A87,Feature_Costs,2)</f>
        <v>0</v>
      </c>
      <c r="AB87" s="59"/>
      <c r="AC87" s="14"/>
      <c r="AD87" s="15">
        <f>Purchases!AD87*VLOOKUP($A87,Feature_Costs,2)</f>
        <v>0</v>
      </c>
      <c r="AE87" s="59"/>
      <c r="AF87" s="14"/>
      <c r="AG87" s="15">
        <f>Purchases!AG87*VLOOKUP($A87,Feature_Costs,2)</f>
        <v>0</v>
      </c>
      <c r="AH87" s="59"/>
      <c r="AI87" s="14"/>
      <c r="AJ87" s="15">
        <f>Purchases!AJ87*VLOOKUP($A87,Feature_Costs,2)</f>
        <v>0</v>
      </c>
      <c r="AK87" s="59"/>
      <c r="AL87" s="14"/>
      <c r="AM87" s="15">
        <f>Purchases!AM87*VLOOKUP($A87,Feature_Costs,2)</f>
        <v>0</v>
      </c>
      <c r="AN87" s="59"/>
      <c r="AO87" s="14"/>
      <c r="AP87" s="15">
        <f>Purchases!AP87*VLOOKUP($A87,Feature_Costs,2)</f>
        <v>0</v>
      </c>
      <c r="AQ87" s="59"/>
      <c r="AR87" s="14"/>
      <c r="AS87" s="15">
        <f>Purchases!AS87*VLOOKUP($A87,Feature_Costs,2)</f>
        <v>0</v>
      </c>
      <c r="AT87" s="59"/>
      <c r="AU87" s="14"/>
      <c r="AV87" s="15">
        <f>Purchases!AV87*VLOOKUP($A87,Feature_Costs,2)</f>
        <v>0</v>
      </c>
      <c r="AW87" s="59"/>
      <c r="AX87" s="15"/>
      <c r="AY87" s="15">
        <f>Purchases!AY87*VLOOKUP($A87,Feature_Costs,2)</f>
        <v>0</v>
      </c>
      <c r="AZ87" s="59"/>
      <c r="BA87" s="15"/>
      <c r="BB87" s="15">
        <f>Purchases!BB87*VLOOKUP($A87,Feature_Costs,2)</f>
        <v>0</v>
      </c>
      <c r="BC87" s="59"/>
      <c r="BD87" s="15"/>
      <c r="BE87" s="15">
        <f>Purchases!BE87*VLOOKUP($A87,Feature_Costs,2)</f>
        <v>0</v>
      </c>
      <c r="BF87" s="59"/>
      <c r="BG87" s="15"/>
      <c r="BH87" s="15">
        <f>Purchases!BH87*VLOOKUP($A87,Feature_Costs,2)</f>
        <v>0</v>
      </c>
      <c r="BI87" s="59"/>
      <c r="BJ87" s="15"/>
      <c r="BK87" s="15">
        <f>Purchases!BK87*VLOOKUP($A87,Feature_Costs,2)</f>
        <v>0</v>
      </c>
      <c r="BL87" s="59"/>
    </row>
    <row r="88" spans="1:64" ht="15">
      <c r="A88" s="18" t="s">
        <v>63</v>
      </c>
      <c r="B88" s="60"/>
      <c r="C88" s="61"/>
      <c r="D88" s="61"/>
      <c r="E88" s="60"/>
      <c r="F88" s="20"/>
      <c r="G88" s="73"/>
      <c r="H88" s="60"/>
      <c r="I88" s="20"/>
      <c r="J88" s="73"/>
      <c r="K88" s="60"/>
      <c r="L88" s="20"/>
      <c r="M88" s="73"/>
      <c r="N88" s="60"/>
      <c r="O88" s="20"/>
      <c r="P88" s="73"/>
      <c r="Q88" s="60"/>
      <c r="R88" s="20"/>
      <c r="S88" s="73"/>
      <c r="T88" s="60"/>
      <c r="U88" s="20"/>
      <c r="V88" s="73"/>
      <c r="W88" s="60"/>
      <c r="X88" s="20"/>
      <c r="Y88" s="73"/>
      <c r="Z88" s="60"/>
      <c r="AA88" s="20"/>
      <c r="AB88" s="73"/>
      <c r="AC88" s="60"/>
      <c r="AD88" s="20"/>
      <c r="AE88" s="73"/>
      <c r="AF88" s="60"/>
      <c r="AG88" s="20"/>
      <c r="AH88" s="73"/>
      <c r="AI88" s="60"/>
      <c r="AJ88" s="20"/>
      <c r="AK88" s="73"/>
      <c r="AL88" s="60"/>
      <c r="AM88" s="20"/>
      <c r="AN88" s="73"/>
      <c r="AO88" s="60"/>
      <c r="AP88" s="20"/>
      <c r="AQ88" s="73"/>
      <c r="AR88" s="60"/>
      <c r="AS88" s="20"/>
      <c r="AT88" s="73"/>
      <c r="AU88" s="60"/>
      <c r="AV88" s="20"/>
      <c r="AW88" s="73"/>
      <c r="AX88" s="61"/>
      <c r="AY88" s="20"/>
      <c r="AZ88" s="73"/>
      <c r="BA88" s="61"/>
      <c r="BB88" s="20"/>
      <c r="BC88" s="73"/>
      <c r="BD88" s="61"/>
      <c r="BE88" s="20"/>
      <c r="BF88" s="73"/>
      <c r="BG88" s="61"/>
      <c r="BH88" s="20"/>
      <c r="BI88" s="73"/>
      <c r="BJ88" s="61"/>
      <c r="BK88" s="20"/>
      <c r="BL88" s="21"/>
    </row>
    <row r="89" spans="1:64" ht="15">
      <c r="A89" t="str">
        <f>Purchases!A89</f>
        <v>Acrobatics</v>
      </c>
      <c r="B89" s="14"/>
      <c r="C89" s="15"/>
      <c r="D89" s="15"/>
      <c r="E89" s="14"/>
      <c r="F89" s="15">
        <f>Purchases!F89*(VLOOKUP($A89,Skill_Costs,2)-VLOOKUP(VLOOKUP(VLOOKUP($A89,Skill_Costs,3),Purchases!$A$4:$BL$9,COLUMN()+1),Attribute_Bonus,2))</f>
        <v>0</v>
      </c>
      <c r="G89" s="59"/>
      <c r="H89" s="14"/>
      <c r="I89" s="15">
        <f>Purchases!I89*(VLOOKUP($A89,Skill_Costs,2)-VLOOKUP(VLOOKUP(VLOOKUP($A89,Skill_Costs,3),Purchases!$A$4:$BL$9,COLUMN()+1),Attribute_Bonus,2))</f>
        <v>0</v>
      </c>
      <c r="J89" s="59"/>
      <c r="K89" s="14"/>
      <c r="L89" s="15">
        <f>Purchases!L89*(VLOOKUP($A89,Skill_Costs,2)-VLOOKUP(VLOOKUP(VLOOKUP($A89,Skill_Costs,3),Purchases!$A$4:$BL$9,COLUMN()+1),Attribute_Bonus,2))</f>
        <v>0</v>
      </c>
      <c r="M89" s="59"/>
      <c r="N89" s="14"/>
      <c r="O89" s="15">
        <f>Purchases!O89*(VLOOKUP($A89,Skill_Costs,2)-VLOOKUP(VLOOKUP(VLOOKUP($A89,Skill_Costs,3),Purchases!$A$4:$BL$9,COLUMN()+1),Attribute_Bonus,2))</f>
        <v>0</v>
      </c>
      <c r="P89" s="59"/>
      <c r="Q89" s="14"/>
      <c r="R89" s="15">
        <f>Purchases!R89*(VLOOKUP($A89,Skill_Costs,2)-VLOOKUP(VLOOKUP(VLOOKUP($A89,Skill_Costs,3),Purchases!$A$4:$BL$9,COLUMN()+1),Attribute_Bonus,2))</f>
        <v>0</v>
      </c>
      <c r="S89" s="59"/>
      <c r="T89" s="14"/>
      <c r="U89" s="15">
        <f>Purchases!U89*(VLOOKUP($A89,Skill_Costs,2)-VLOOKUP(VLOOKUP(VLOOKUP($A89,Skill_Costs,3),Purchases!$A$4:$BL$9,COLUMN()+1),Attribute_Bonus,2))</f>
        <v>0</v>
      </c>
      <c r="V89" s="59"/>
      <c r="W89" s="14"/>
      <c r="X89" s="15">
        <f>Purchases!X89*(VLOOKUP($A89,Skill_Costs,2)-VLOOKUP(VLOOKUP(VLOOKUP($A89,Skill_Costs,3),Purchases!$A$4:$BL$9,COLUMN()+1),Attribute_Bonus,2))</f>
        <v>0</v>
      </c>
      <c r="Y89" s="59"/>
      <c r="Z89" s="14"/>
      <c r="AA89" s="15">
        <f>Purchases!AA89*(VLOOKUP($A89,Skill_Costs,2)-VLOOKUP(VLOOKUP(VLOOKUP($A89,Skill_Costs,3),Purchases!$A$4:$BL$9,COLUMN()+1),Attribute_Bonus,2))</f>
        <v>0</v>
      </c>
      <c r="AB89" s="59"/>
      <c r="AC89" s="14"/>
      <c r="AD89" s="15">
        <f>Purchases!AD89*(VLOOKUP($A89,Skill_Costs,2)-VLOOKUP(VLOOKUP(VLOOKUP($A89,Skill_Costs,3),Purchases!$A$4:$BL$9,COLUMN()+1),Attribute_Bonus,2))</f>
        <v>0</v>
      </c>
      <c r="AE89" s="59"/>
      <c r="AF89" s="14"/>
      <c r="AG89" s="15">
        <f>Purchases!AG89*(VLOOKUP($A89,Skill_Costs,2)-VLOOKUP(VLOOKUP(VLOOKUP($A89,Skill_Costs,3),Purchases!$A$4:$BL$9,COLUMN()+1),Attribute_Bonus,2))</f>
        <v>0</v>
      </c>
      <c r="AH89" s="59"/>
      <c r="AI89" s="14"/>
      <c r="AJ89" s="15">
        <f>Purchases!AJ89*(VLOOKUP($A89,Skill_Costs,2)-VLOOKUP(VLOOKUP(VLOOKUP($A89,Skill_Costs,3),Purchases!$A$4:$BL$9,COLUMN()+1),Attribute_Bonus,2))</f>
        <v>0</v>
      </c>
      <c r="AK89" s="59"/>
      <c r="AL89" s="14"/>
      <c r="AM89" s="15">
        <f>Purchases!AM89*(VLOOKUP($A89,Skill_Costs,2)-VLOOKUP(VLOOKUP(VLOOKUP($A89,Skill_Costs,3),Purchases!$A$4:$BL$9,COLUMN()+1),Attribute_Bonus,2))</f>
        <v>0</v>
      </c>
      <c r="AN89" s="59"/>
      <c r="AO89" s="14"/>
      <c r="AP89" s="15">
        <f>Purchases!AP89*(VLOOKUP($A89,Skill_Costs,2)-VLOOKUP(VLOOKUP(VLOOKUP($A89,Skill_Costs,3),Purchases!$A$4:$BL$9,COLUMN()+1),Attribute_Bonus,2))</f>
        <v>0</v>
      </c>
      <c r="AQ89" s="59"/>
      <c r="AR89" s="14"/>
      <c r="AS89" s="15">
        <f>Purchases!AS89*(VLOOKUP($A89,Skill_Costs,2)-VLOOKUP(VLOOKUP(VLOOKUP($A89,Skill_Costs,3),Purchases!$A$4:$BL$9,COLUMN()+1),Attribute_Bonus,2))</f>
        <v>0</v>
      </c>
      <c r="AT89" s="59"/>
      <c r="AU89" s="14"/>
      <c r="AV89" s="15">
        <f>Purchases!AV89*(VLOOKUP($A89,Skill_Costs,2)-VLOOKUP(VLOOKUP(VLOOKUP($A89,Skill_Costs,3),Purchases!$A$4:$BL$9,COLUMN()+1),Attribute_Bonus,2))</f>
        <v>0</v>
      </c>
      <c r="AW89" s="59"/>
      <c r="AX89" s="15"/>
      <c r="AY89" s="15">
        <f>Purchases!AY89*(VLOOKUP($A89,Skill_Costs,2)-VLOOKUP(VLOOKUP(VLOOKUP($A89,Skill_Costs,3),Purchases!$A$4:$BL$9,COLUMN()+1),Attribute_Bonus,2))</f>
        <v>0</v>
      </c>
      <c r="AZ89" s="59"/>
      <c r="BA89" s="15"/>
      <c r="BB89" s="15">
        <f>Purchases!BB89*(VLOOKUP($A89,Skill_Costs,2)-VLOOKUP(VLOOKUP(VLOOKUP($A89,Skill_Costs,3),Purchases!$A$4:$BL$9,COLUMN()+1),Attribute_Bonus,2))</f>
        <v>0</v>
      </c>
      <c r="BC89" s="59"/>
      <c r="BD89" s="15"/>
      <c r="BE89" s="15">
        <f>Purchases!BE89*(VLOOKUP($A89,Skill_Costs,2)-VLOOKUP(VLOOKUP(VLOOKUP($A89,Skill_Costs,3),Purchases!$A$4:$BL$9,COLUMN()+1),Attribute_Bonus,2))</f>
        <v>0</v>
      </c>
      <c r="BF89" s="59"/>
      <c r="BG89" s="15"/>
      <c r="BH89" s="15">
        <f>Purchases!BH89*(VLOOKUP($A89,Skill_Costs,2)-VLOOKUP(VLOOKUP(VLOOKUP($A89,Skill_Costs,3),Purchases!$A$4:$BL$9,COLUMN()+1),Attribute_Bonus,2))</f>
        <v>0</v>
      </c>
      <c r="BI89" s="59"/>
      <c r="BJ89" s="15"/>
      <c r="BK89" s="15">
        <f>Purchases!BK89*(VLOOKUP($A89,Skill_Costs,2)-VLOOKUP(VLOOKUP(VLOOKUP($A89,Skill_Costs,3),Purchases!$A$4:$BL$9,COLUMN()+1),Attribute_Bonus,2))</f>
        <v>0</v>
      </c>
      <c r="BL89" s="59"/>
    </row>
    <row r="90" spans="1:64" ht="15">
      <c r="A90" t="str">
        <f>Purchases!A90</f>
        <v>Alchemy</v>
      </c>
      <c r="B90" s="14"/>
      <c r="C90" s="15"/>
      <c r="D90" s="15"/>
      <c r="E90" s="14"/>
      <c r="F90" s="15">
        <f>Purchases!F90*(VLOOKUP($A90,Skill_Costs,2)-VLOOKUP(VLOOKUP(VLOOKUP($A90,Skill_Costs,3),Purchases!$A$4:$BL$9,COLUMN()+1),Attribute_Bonus,2))</f>
        <v>0</v>
      </c>
      <c r="G90" s="59"/>
      <c r="H90" s="14"/>
      <c r="I90" s="15">
        <f>Purchases!I90*(VLOOKUP($A90,Skill_Costs,2)-VLOOKUP(VLOOKUP(VLOOKUP($A90,Skill_Costs,3),Purchases!$A$4:$BL$9,COLUMN()+1),Attribute_Bonus,2))</f>
        <v>0</v>
      </c>
      <c r="J90" s="59"/>
      <c r="K90" s="14"/>
      <c r="L90" s="15">
        <f>Purchases!L90*(VLOOKUP($A90,Skill_Costs,2)-VLOOKUP(VLOOKUP(VLOOKUP($A90,Skill_Costs,3),Purchases!$A$4:$BL$9,COLUMN()+1),Attribute_Bonus,2))</f>
        <v>0</v>
      </c>
      <c r="M90" s="59"/>
      <c r="N90" s="14"/>
      <c r="O90" s="15">
        <f>Purchases!O90*(VLOOKUP($A90,Skill_Costs,2)-VLOOKUP(VLOOKUP(VLOOKUP($A90,Skill_Costs,3),Purchases!$A$4:$BL$9,COLUMN()+1),Attribute_Bonus,2))</f>
        <v>0</v>
      </c>
      <c r="P90" s="59"/>
      <c r="Q90" s="14"/>
      <c r="R90" s="15">
        <f>Purchases!R90*(VLOOKUP($A90,Skill_Costs,2)-VLOOKUP(VLOOKUP(VLOOKUP($A90,Skill_Costs,3),Purchases!$A$4:$BL$9,COLUMN()+1),Attribute_Bonus,2))</f>
        <v>0</v>
      </c>
      <c r="S90" s="59"/>
      <c r="T90" s="14"/>
      <c r="U90" s="15">
        <f>Purchases!U90*(VLOOKUP($A90,Skill_Costs,2)-VLOOKUP(VLOOKUP(VLOOKUP($A90,Skill_Costs,3),Purchases!$A$4:$BL$9,COLUMN()+1),Attribute_Bonus,2))</f>
        <v>0</v>
      </c>
      <c r="V90" s="59"/>
      <c r="W90" s="14"/>
      <c r="X90" s="15">
        <f>Purchases!X90*(VLOOKUP($A90,Skill_Costs,2)-VLOOKUP(VLOOKUP(VLOOKUP($A90,Skill_Costs,3),Purchases!$A$4:$BL$9,COLUMN()+1),Attribute_Bonus,2))</f>
        <v>0</v>
      </c>
      <c r="Y90" s="59"/>
      <c r="Z90" s="14"/>
      <c r="AA90" s="15">
        <f>Purchases!AA90*(VLOOKUP($A90,Skill_Costs,2)-VLOOKUP(VLOOKUP(VLOOKUP($A90,Skill_Costs,3),Purchases!$A$4:$BL$9,COLUMN()+1),Attribute_Bonus,2))</f>
        <v>0</v>
      </c>
      <c r="AB90" s="59"/>
      <c r="AC90" s="14"/>
      <c r="AD90" s="15">
        <f>Purchases!AD90*(VLOOKUP($A90,Skill_Costs,2)-VLOOKUP(VLOOKUP(VLOOKUP($A90,Skill_Costs,3),Purchases!$A$4:$BL$9,COLUMN()+1),Attribute_Bonus,2))</f>
        <v>0</v>
      </c>
      <c r="AE90" s="59"/>
      <c r="AF90" s="14"/>
      <c r="AG90" s="15">
        <f>Purchases!AG90*(VLOOKUP($A90,Skill_Costs,2)-VLOOKUP(VLOOKUP(VLOOKUP($A90,Skill_Costs,3),Purchases!$A$4:$BL$9,COLUMN()+1),Attribute_Bonus,2))</f>
        <v>0</v>
      </c>
      <c r="AH90" s="59"/>
      <c r="AI90" s="14"/>
      <c r="AJ90" s="15">
        <f>Purchases!AJ90*(VLOOKUP($A90,Skill_Costs,2)-VLOOKUP(VLOOKUP(VLOOKUP($A90,Skill_Costs,3),Purchases!$A$4:$BL$9,COLUMN()+1),Attribute_Bonus,2))</f>
        <v>0</v>
      </c>
      <c r="AK90" s="59"/>
      <c r="AL90" s="14"/>
      <c r="AM90" s="15">
        <f>Purchases!AM90*(VLOOKUP($A90,Skill_Costs,2)-VLOOKUP(VLOOKUP(VLOOKUP($A90,Skill_Costs,3),Purchases!$A$4:$BL$9,COLUMN()+1),Attribute_Bonus,2))</f>
        <v>0</v>
      </c>
      <c r="AN90" s="59"/>
      <c r="AO90" s="14"/>
      <c r="AP90" s="15">
        <f>Purchases!AP90*(VLOOKUP($A90,Skill_Costs,2)-VLOOKUP(VLOOKUP(VLOOKUP($A90,Skill_Costs,3),Purchases!$A$4:$BL$9,COLUMN()+1),Attribute_Bonus,2))</f>
        <v>0</v>
      </c>
      <c r="AQ90" s="59"/>
      <c r="AR90" s="14"/>
      <c r="AS90" s="15">
        <f>Purchases!AS90*(VLOOKUP($A90,Skill_Costs,2)-VLOOKUP(VLOOKUP(VLOOKUP($A90,Skill_Costs,3),Purchases!$A$4:$BL$9,COLUMN()+1),Attribute_Bonus,2))</f>
        <v>0</v>
      </c>
      <c r="AT90" s="59"/>
      <c r="AU90" s="14"/>
      <c r="AV90" s="15">
        <f>Purchases!AV90*(VLOOKUP($A90,Skill_Costs,2)-VLOOKUP(VLOOKUP(VLOOKUP($A90,Skill_Costs,3),Purchases!$A$4:$BL$9,COLUMN()+1),Attribute_Bonus,2))</f>
        <v>0</v>
      </c>
      <c r="AW90" s="59"/>
      <c r="AX90" s="15"/>
      <c r="AY90" s="15">
        <f>Purchases!AY90*(VLOOKUP($A90,Skill_Costs,2)-VLOOKUP(VLOOKUP(VLOOKUP($A90,Skill_Costs,3),Purchases!$A$4:$BL$9,COLUMN()+1),Attribute_Bonus,2))</f>
        <v>0</v>
      </c>
      <c r="AZ90" s="59"/>
      <c r="BA90" s="15"/>
      <c r="BB90" s="15">
        <f>Purchases!BB90*(VLOOKUP($A90,Skill_Costs,2)-VLOOKUP(VLOOKUP(VLOOKUP($A90,Skill_Costs,3),Purchases!$A$4:$BL$9,COLUMN()+1),Attribute_Bonus,2))</f>
        <v>0</v>
      </c>
      <c r="BC90" s="59"/>
      <c r="BD90" s="15"/>
      <c r="BE90" s="15">
        <f>Purchases!BE90*(VLOOKUP($A90,Skill_Costs,2)-VLOOKUP(VLOOKUP(VLOOKUP($A90,Skill_Costs,3),Purchases!$A$4:$BL$9,COLUMN()+1),Attribute_Bonus,2))</f>
        <v>0</v>
      </c>
      <c r="BF90" s="59"/>
      <c r="BG90" s="15"/>
      <c r="BH90" s="15">
        <f>Purchases!BH90*(VLOOKUP($A90,Skill_Costs,2)-VLOOKUP(VLOOKUP(VLOOKUP($A90,Skill_Costs,3),Purchases!$A$4:$BL$9,COLUMN()+1),Attribute_Bonus,2))</f>
        <v>0</v>
      </c>
      <c r="BI90" s="59"/>
      <c r="BJ90" s="15"/>
      <c r="BK90" s="15">
        <f>Purchases!BK90*(VLOOKUP($A90,Skill_Costs,2)-VLOOKUP(VLOOKUP(VLOOKUP($A90,Skill_Costs,3),Purchases!$A$4:$BL$9,COLUMN()+1),Attribute_Bonus,2))</f>
        <v>0</v>
      </c>
      <c r="BL90" s="59"/>
    </row>
    <row r="91" spans="1:64" ht="15">
      <c r="A91" t="str">
        <f>Purchases!A91</f>
        <v>Appraise</v>
      </c>
      <c r="B91" s="14"/>
      <c r="C91" s="15"/>
      <c r="D91" s="15"/>
      <c r="E91" s="14"/>
      <c r="F91" s="15">
        <f>Purchases!F91*(VLOOKUP($A91,Skill_Costs,2)-VLOOKUP(VLOOKUP(VLOOKUP($A91,Skill_Costs,3),Purchases!$A$4:$BL$9,COLUMN()+1),Attribute_Bonus,2))</f>
        <v>0</v>
      </c>
      <c r="G91" s="59"/>
      <c r="H91" s="14"/>
      <c r="I91" s="15">
        <f>Purchases!I91*(VLOOKUP($A91,Skill_Costs,2)-VLOOKUP(VLOOKUP(VLOOKUP($A91,Skill_Costs,3),Purchases!$A$4:$BL$9,COLUMN()+1),Attribute_Bonus,2))</f>
        <v>0</v>
      </c>
      <c r="J91" s="59"/>
      <c r="K91" s="14"/>
      <c r="L91" s="15">
        <f>Purchases!L91*(VLOOKUP($A91,Skill_Costs,2)-VLOOKUP(VLOOKUP(VLOOKUP($A91,Skill_Costs,3),Purchases!$A$4:$BL$9,COLUMN()+1),Attribute_Bonus,2))</f>
        <v>0</v>
      </c>
      <c r="M91" s="59"/>
      <c r="N91" s="14"/>
      <c r="O91" s="15">
        <f>Purchases!O91*(VLOOKUP($A91,Skill_Costs,2)-VLOOKUP(VLOOKUP(VLOOKUP($A91,Skill_Costs,3),Purchases!$A$4:$BL$9,COLUMN()+1),Attribute_Bonus,2))</f>
        <v>0</v>
      </c>
      <c r="P91" s="59"/>
      <c r="Q91" s="14"/>
      <c r="R91" s="15">
        <f>Purchases!R91*(VLOOKUP($A91,Skill_Costs,2)-VLOOKUP(VLOOKUP(VLOOKUP($A91,Skill_Costs,3),Purchases!$A$4:$BL$9,COLUMN()+1),Attribute_Bonus,2))</f>
        <v>0</v>
      </c>
      <c r="S91" s="59"/>
      <c r="T91" s="14"/>
      <c r="U91" s="15">
        <f>Purchases!U91*(VLOOKUP($A91,Skill_Costs,2)-VLOOKUP(VLOOKUP(VLOOKUP($A91,Skill_Costs,3),Purchases!$A$4:$BL$9,COLUMN()+1),Attribute_Bonus,2))</f>
        <v>0</v>
      </c>
      <c r="V91" s="59"/>
      <c r="W91" s="14"/>
      <c r="X91" s="15">
        <f>Purchases!X91*(VLOOKUP($A91,Skill_Costs,2)-VLOOKUP(VLOOKUP(VLOOKUP($A91,Skill_Costs,3),Purchases!$A$4:$BL$9,COLUMN()+1),Attribute_Bonus,2))</f>
        <v>0</v>
      </c>
      <c r="Y91" s="59"/>
      <c r="Z91" s="14"/>
      <c r="AA91" s="15">
        <f>Purchases!AA91*(VLOOKUP($A91,Skill_Costs,2)-VLOOKUP(VLOOKUP(VLOOKUP($A91,Skill_Costs,3),Purchases!$A$4:$BL$9,COLUMN()+1),Attribute_Bonus,2))</f>
        <v>0</v>
      </c>
      <c r="AB91" s="59"/>
      <c r="AC91" s="14"/>
      <c r="AD91" s="15">
        <f>Purchases!AD91*(VLOOKUP($A91,Skill_Costs,2)-VLOOKUP(VLOOKUP(VLOOKUP($A91,Skill_Costs,3),Purchases!$A$4:$BL$9,COLUMN()+1),Attribute_Bonus,2))</f>
        <v>0</v>
      </c>
      <c r="AE91" s="59"/>
      <c r="AF91" s="14"/>
      <c r="AG91" s="15">
        <f>Purchases!AG91*(VLOOKUP($A91,Skill_Costs,2)-VLOOKUP(VLOOKUP(VLOOKUP($A91,Skill_Costs,3),Purchases!$A$4:$BL$9,COLUMN()+1),Attribute_Bonus,2))</f>
        <v>0</v>
      </c>
      <c r="AH91" s="59"/>
      <c r="AI91" s="14"/>
      <c r="AJ91" s="15">
        <f>Purchases!AJ91*(VLOOKUP($A91,Skill_Costs,2)-VLOOKUP(VLOOKUP(VLOOKUP($A91,Skill_Costs,3),Purchases!$A$4:$BL$9,COLUMN()+1),Attribute_Bonus,2))</f>
        <v>0</v>
      </c>
      <c r="AK91" s="59"/>
      <c r="AL91" s="14"/>
      <c r="AM91" s="15">
        <f>Purchases!AM91*(VLOOKUP($A91,Skill_Costs,2)-VLOOKUP(VLOOKUP(VLOOKUP($A91,Skill_Costs,3),Purchases!$A$4:$BL$9,COLUMN()+1),Attribute_Bonus,2))</f>
        <v>0</v>
      </c>
      <c r="AN91" s="59"/>
      <c r="AO91" s="14"/>
      <c r="AP91" s="15">
        <f>Purchases!AP91*(VLOOKUP($A91,Skill_Costs,2)-VLOOKUP(VLOOKUP(VLOOKUP($A91,Skill_Costs,3),Purchases!$A$4:$BL$9,COLUMN()+1),Attribute_Bonus,2))</f>
        <v>0</v>
      </c>
      <c r="AQ91" s="59"/>
      <c r="AR91" s="14"/>
      <c r="AS91" s="15">
        <f>Purchases!AS91*(VLOOKUP($A91,Skill_Costs,2)-VLOOKUP(VLOOKUP(VLOOKUP($A91,Skill_Costs,3),Purchases!$A$4:$BL$9,COLUMN()+1),Attribute_Bonus,2))</f>
        <v>0</v>
      </c>
      <c r="AT91" s="59"/>
      <c r="AU91" s="14"/>
      <c r="AV91" s="15">
        <f>Purchases!AV91*(VLOOKUP($A91,Skill_Costs,2)-VLOOKUP(VLOOKUP(VLOOKUP($A91,Skill_Costs,3),Purchases!$A$4:$BL$9,COLUMN()+1),Attribute_Bonus,2))</f>
        <v>0</v>
      </c>
      <c r="AW91" s="59"/>
      <c r="AX91" s="15"/>
      <c r="AY91" s="15">
        <f>Purchases!AY91*(VLOOKUP($A91,Skill_Costs,2)-VLOOKUP(VLOOKUP(VLOOKUP($A91,Skill_Costs,3),Purchases!$A$4:$BL$9,COLUMN()+1),Attribute_Bonus,2))</f>
        <v>0</v>
      </c>
      <c r="AZ91" s="59"/>
      <c r="BA91" s="15"/>
      <c r="BB91" s="15">
        <f>Purchases!BB91*(VLOOKUP($A91,Skill_Costs,2)-VLOOKUP(VLOOKUP(VLOOKUP($A91,Skill_Costs,3),Purchases!$A$4:$BL$9,COLUMN()+1),Attribute_Bonus,2))</f>
        <v>0</v>
      </c>
      <c r="BC91" s="59"/>
      <c r="BD91" s="15"/>
      <c r="BE91" s="15">
        <f>Purchases!BE91*(VLOOKUP($A91,Skill_Costs,2)-VLOOKUP(VLOOKUP(VLOOKUP($A91,Skill_Costs,3),Purchases!$A$4:$BL$9,COLUMN()+1),Attribute_Bonus,2))</f>
        <v>0</v>
      </c>
      <c r="BF91" s="59"/>
      <c r="BG91" s="15"/>
      <c r="BH91" s="15">
        <f>Purchases!BH91*(VLOOKUP($A91,Skill_Costs,2)-VLOOKUP(VLOOKUP(VLOOKUP($A91,Skill_Costs,3),Purchases!$A$4:$BL$9,COLUMN()+1),Attribute_Bonus,2))</f>
        <v>0</v>
      </c>
      <c r="BI91" s="59"/>
      <c r="BJ91" s="15"/>
      <c r="BK91" s="15">
        <f>Purchases!BK91*(VLOOKUP($A91,Skill_Costs,2)-VLOOKUP(VLOOKUP(VLOOKUP($A91,Skill_Costs,3),Purchases!$A$4:$BL$9,COLUMN()+1),Attribute_Bonus,2))</f>
        <v>0</v>
      </c>
      <c r="BL91" s="59"/>
    </row>
    <row r="92" spans="1:64" ht="15">
      <c r="A92" t="str">
        <f>Purchases!A92</f>
        <v>Athletics</v>
      </c>
      <c r="B92" s="14"/>
      <c r="C92" s="15"/>
      <c r="D92" s="15"/>
      <c r="E92" s="14"/>
      <c r="F92" s="15">
        <f>Purchases!F92*(VLOOKUP($A92,Skill_Costs,2)-VLOOKUP(VLOOKUP(VLOOKUP($A92,Skill_Costs,3),Purchases!$A$4:$BL$9,COLUMN()+1),Attribute_Bonus,2))</f>
        <v>0</v>
      </c>
      <c r="G92" s="59"/>
      <c r="H92" s="14"/>
      <c r="I92" s="15">
        <f>Purchases!I92*(VLOOKUP($A92,Skill_Costs,2)-VLOOKUP(VLOOKUP(VLOOKUP($A92,Skill_Costs,3),Purchases!$A$4:$BL$9,COLUMN()+1),Attribute_Bonus,2))</f>
        <v>0</v>
      </c>
      <c r="J92" s="59"/>
      <c r="K92" s="14"/>
      <c r="L92" s="15">
        <f>Purchases!L92*(VLOOKUP($A92,Skill_Costs,2)-VLOOKUP(VLOOKUP(VLOOKUP($A92,Skill_Costs,3),Purchases!$A$4:$BL$9,COLUMN()+1),Attribute_Bonus,2))</f>
        <v>0</v>
      </c>
      <c r="M92" s="59"/>
      <c r="N92" s="14"/>
      <c r="O92" s="15">
        <f>Purchases!O92*(VLOOKUP($A92,Skill_Costs,2)-VLOOKUP(VLOOKUP(VLOOKUP($A92,Skill_Costs,3),Purchases!$A$4:$BL$9,COLUMN()+1),Attribute_Bonus,2))</f>
        <v>0</v>
      </c>
      <c r="P92" s="59"/>
      <c r="Q92" s="14"/>
      <c r="R92" s="15">
        <f>Purchases!R92*(VLOOKUP($A92,Skill_Costs,2)-VLOOKUP(VLOOKUP(VLOOKUP($A92,Skill_Costs,3),Purchases!$A$4:$BL$9,COLUMN()+1),Attribute_Bonus,2))</f>
        <v>0</v>
      </c>
      <c r="S92" s="59"/>
      <c r="T92" s="14"/>
      <c r="U92" s="15">
        <f>Purchases!U92*(VLOOKUP($A92,Skill_Costs,2)-VLOOKUP(VLOOKUP(VLOOKUP($A92,Skill_Costs,3),Purchases!$A$4:$BL$9,COLUMN()+1),Attribute_Bonus,2))</f>
        <v>0</v>
      </c>
      <c r="V92" s="59"/>
      <c r="W92" s="14"/>
      <c r="X92" s="15">
        <f>Purchases!X92*(VLOOKUP($A92,Skill_Costs,2)-VLOOKUP(VLOOKUP(VLOOKUP($A92,Skill_Costs,3),Purchases!$A$4:$BL$9,COLUMN()+1),Attribute_Bonus,2))</f>
        <v>0</v>
      </c>
      <c r="Y92" s="59"/>
      <c r="Z92" s="14"/>
      <c r="AA92" s="15">
        <f>Purchases!AA92*(VLOOKUP($A92,Skill_Costs,2)-VLOOKUP(VLOOKUP(VLOOKUP($A92,Skill_Costs,3),Purchases!$A$4:$BL$9,COLUMN()+1),Attribute_Bonus,2))</f>
        <v>0</v>
      </c>
      <c r="AB92" s="59"/>
      <c r="AC92" s="14"/>
      <c r="AD92" s="15">
        <f>Purchases!AD92*(VLOOKUP($A92,Skill_Costs,2)-VLOOKUP(VLOOKUP(VLOOKUP($A92,Skill_Costs,3),Purchases!$A$4:$BL$9,COLUMN()+1),Attribute_Bonus,2))</f>
        <v>0</v>
      </c>
      <c r="AE92" s="59"/>
      <c r="AF92" s="14"/>
      <c r="AG92" s="15">
        <f>Purchases!AG92*(VLOOKUP($A92,Skill_Costs,2)-VLOOKUP(VLOOKUP(VLOOKUP($A92,Skill_Costs,3),Purchases!$A$4:$BL$9,COLUMN()+1),Attribute_Bonus,2))</f>
        <v>0</v>
      </c>
      <c r="AH92" s="59"/>
      <c r="AI92" s="14"/>
      <c r="AJ92" s="15">
        <f>Purchases!AJ92*(VLOOKUP($A92,Skill_Costs,2)-VLOOKUP(VLOOKUP(VLOOKUP($A92,Skill_Costs,3),Purchases!$A$4:$BL$9,COLUMN()+1),Attribute_Bonus,2))</f>
        <v>0</v>
      </c>
      <c r="AK92" s="59"/>
      <c r="AL92" s="14"/>
      <c r="AM92" s="15">
        <f>Purchases!AM92*(VLOOKUP($A92,Skill_Costs,2)-VLOOKUP(VLOOKUP(VLOOKUP($A92,Skill_Costs,3),Purchases!$A$4:$BL$9,COLUMN()+1),Attribute_Bonus,2))</f>
        <v>0</v>
      </c>
      <c r="AN92" s="59"/>
      <c r="AO92" s="14"/>
      <c r="AP92" s="15">
        <f>Purchases!AP92*(VLOOKUP($A92,Skill_Costs,2)-VLOOKUP(VLOOKUP(VLOOKUP($A92,Skill_Costs,3),Purchases!$A$4:$BL$9,COLUMN()+1),Attribute_Bonus,2))</f>
        <v>0</v>
      </c>
      <c r="AQ92" s="59"/>
      <c r="AR92" s="14"/>
      <c r="AS92" s="15">
        <f>Purchases!AS92*(VLOOKUP($A92,Skill_Costs,2)-VLOOKUP(VLOOKUP(VLOOKUP($A92,Skill_Costs,3),Purchases!$A$4:$BL$9,COLUMN()+1),Attribute_Bonus,2))</f>
        <v>0</v>
      </c>
      <c r="AT92" s="59"/>
      <c r="AU92" s="14"/>
      <c r="AV92" s="15">
        <f>Purchases!AV92*(VLOOKUP($A92,Skill_Costs,2)-VLOOKUP(VLOOKUP(VLOOKUP($A92,Skill_Costs,3),Purchases!$A$4:$BL$9,COLUMN()+1),Attribute_Bonus,2))</f>
        <v>0</v>
      </c>
      <c r="AW92" s="59"/>
      <c r="AX92" s="15"/>
      <c r="AY92" s="15">
        <f>Purchases!AY92*(VLOOKUP($A92,Skill_Costs,2)-VLOOKUP(VLOOKUP(VLOOKUP($A92,Skill_Costs,3),Purchases!$A$4:$BL$9,COLUMN()+1),Attribute_Bonus,2))</f>
        <v>0</v>
      </c>
      <c r="AZ92" s="59"/>
      <c r="BA92" s="15"/>
      <c r="BB92" s="15">
        <f>Purchases!BB92*(VLOOKUP($A92,Skill_Costs,2)-VLOOKUP(VLOOKUP(VLOOKUP($A92,Skill_Costs,3),Purchases!$A$4:$BL$9,COLUMN()+1),Attribute_Bonus,2))</f>
        <v>0</v>
      </c>
      <c r="BC92" s="59"/>
      <c r="BD92" s="15"/>
      <c r="BE92" s="15">
        <f>Purchases!BE92*(VLOOKUP($A92,Skill_Costs,2)-VLOOKUP(VLOOKUP(VLOOKUP($A92,Skill_Costs,3),Purchases!$A$4:$BL$9,COLUMN()+1),Attribute_Bonus,2))</f>
        <v>0</v>
      </c>
      <c r="BF92" s="59"/>
      <c r="BG92" s="15"/>
      <c r="BH92" s="15">
        <f>Purchases!BH92*(VLOOKUP($A92,Skill_Costs,2)-VLOOKUP(VLOOKUP(VLOOKUP($A92,Skill_Costs,3),Purchases!$A$4:$BL$9,COLUMN()+1),Attribute_Bonus,2))</f>
        <v>0</v>
      </c>
      <c r="BI92" s="59"/>
      <c r="BJ92" s="15"/>
      <c r="BK92" s="15">
        <f>Purchases!BK92*(VLOOKUP($A92,Skill_Costs,2)-VLOOKUP(VLOOKUP(VLOOKUP($A92,Skill_Costs,3),Purchases!$A$4:$BL$9,COLUMN()+1),Attribute_Bonus,2))</f>
        <v>0</v>
      </c>
      <c r="BL92" s="59"/>
    </row>
    <row r="93" spans="1:64" ht="15">
      <c r="A93" t="str">
        <f>Purchases!A93</f>
        <v>Bluff</v>
      </c>
      <c r="B93" s="14"/>
      <c r="C93" s="15"/>
      <c r="D93" s="15"/>
      <c r="E93" s="14"/>
      <c r="F93" s="15">
        <f>Purchases!F93*(VLOOKUP($A93,Skill_Costs,2)-VLOOKUP(VLOOKUP(VLOOKUP($A93,Skill_Costs,3),Purchases!$A$4:$BL$9,COLUMN()+1),Attribute_Bonus,2))</f>
        <v>0</v>
      </c>
      <c r="G93" s="59"/>
      <c r="H93" s="14"/>
      <c r="I93" s="15">
        <f>Purchases!I93*(VLOOKUP($A93,Skill_Costs,2)-VLOOKUP(VLOOKUP(VLOOKUP($A93,Skill_Costs,3),Purchases!$A$4:$BL$9,COLUMN()+1),Attribute_Bonus,2))</f>
        <v>0</v>
      </c>
      <c r="J93" s="59"/>
      <c r="K93" s="14"/>
      <c r="L93" s="15">
        <f>Purchases!L93*(VLOOKUP($A93,Skill_Costs,2)-VLOOKUP(VLOOKUP(VLOOKUP($A93,Skill_Costs,3),Purchases!$A$4:$BL$9,COLUMN()+1),Attribute_Bonus,2))</f>
        <v>0</v>
      </c>
      <c r="M93" s="59"/>
      <c r="N93" s="14"/>
      <c r="O93" s="15">
        <f>Purchases!O93*(VLOOKUP($A93,Skill_Costs,2)-VLOOKUP(VLOOKUP(VLOOKUP($A93,Skill_Costs,3),Purchases!$A$4:$BL$9,COLUMN()+1),Attribute_Bonus,2))</f>
        <v>0</v>
      </c>
      <c r="P93" s="59"/>
      <c r="Q93" s="14"/>
      <c r="R93" s="15">
        <f>Purchases!R93*(VLOOKUP($A93,Skill_Costs,2)-VLOOKUP(VLOOKUP(VLOOKUP($A93,Skill_Costs,3),Purchases!$A$4:$BL$9,COLUMN()+1),Attribute_Bonus,2))</f>
        <v>0</v>
      </c>
      <c r="S93" s="59"/>
      <c r="T93" s="14"/>
      <c r="U93" s="15">
        <f>Purchases!U93*(VLOOKUP($A93,Skill_Costs,2)-VLOOKUP(VLOOKUP(VLOOKUP($A93,Skill_Costs,3),Purchases!$A$4:$BL$9,COLUMN()+1),Attribute_Bonus,2))</f>
        <v>0</v>
      </c>
      <c r="V93" s="59"/>
      <c r="W93" s="14"/>
      <c r="X93" s="15">
        <f>Purchases!X93*(VLOOKUP($A93,Skill_Costs,2)-VLOOKUP(VLOOKUP(VLOOKUP($A93,Skill_Costs,3),Purchases!$A$4:$BL$9,COLUMN()+1),Attribute_Bonus,2))</f>
        <v>0</v>
      </c>
      <c r="Y93" s="59"/>
      <c r="Z93" s="14"/>
      <c r="AA93" s="15">
        <f>Purchases!AA93*(VLOOKUP($A93,Skill_Costs,2)-VLOOKUP(VLOOKUP(VLOOKUP($A93,Skill_Costs,3),Purchases!$A$4:$BL$9,COLUMN()+1),Attribute_Bonus,2))</f>
        <v>0</v>
      </c>
      <c r="AB93" s="59"/>
      <c r="AC93" s="14"/>
      <c r="AD93" s="15">
        <f>Purchases!AD93*(VLOOKUP($A93,Skill_Costs,2)-VLOOKUP(VLOOKUP(VLOOKUP($A93,Skill_Costs,3),Purchases!$A$4:$BL$9,COLUMN()+1),Attribute_Bonus,2))</f>
        <v>0</v>
      </c>
      <c r="AE93" s="59"/>
      <c r="AF93" s="14"/>
      <c r="AG93" s="15">
        <f>Purchases!AG93*(VLOOKUP($A93,Skill_Costs,2)-VLOOKUP(VLOOKUP(VLOOKUP($A93,Skill_Costs,3),Purchases!$A$4:$BL$9,COLUMN()+1),Attribute_Bonus,2))</f>
        <v>0</v>
      </c>
      <c r="AH93" s="59"/>
      <c r="AI93" s="14"/>
      <c r="AJ93" s="15">
        <f>Purchases!AJ93*(VLOOKUP($A93,Skill_Costs,2)-VLOOKUP(VLOOKUP(VLOOKUP($A93,Skill_Costs,3),Purchases!$A$4:$BL$9,COLUMN()+1),Attribute_Bonus,2))</f>
        <v>0</v>
      </c>
      <c r="AK93" s="59"/>
      <c r="AL93" s="14"/>
      <c r="AM93" s="15">
        <f>Purchases!AM93*(VLOOKUP($A93,Skill_Costs,2)-VLOOKUP(VLOOKUP(VLOOKUP($A93,Skill_Costs,3),Purchases!$A$4:$BL$9,COLUMN()+1),Attribute_Bonus,2))</f>
        <v>0</v>
      </c>
      <c r="AN93" s="59"/>
      <c r="AO93" s="14"/>
      <c r="AP93" s="15">
        <f>Purchases!AP93*(VLOOKUP($A93,Skill_Costs,2)-VLOOKUP(VLOOKUP(VLOOKUP($A93,Skill_Costs,3),Purchases!$A$4:$BL$9,COLUMN()+1),Attribute_Bonus,2))</f>
        <v>0</v>
      </c>
      <c r="AQ93" s="59"/>
      <c r="AR93" s="14"/>
      <c r="AS93" s="15">
        <f>Purchases!AS93*(VLOOKUP($A93,Skill_Costs,2)-VLOOKUP(VLOOKUP(VLOOKUP($A93,Skill_Costs,3),Purchases!$A$4:$BL$9,COLUMN()+1),Attribute_Bonus,2))</f>
        <v>0</v>
      </c>
      <c r="AT93" s="59"/>
      <c r="AU93" s="14"/>
      <c r="AV93" s="15">
        <f>Purchases!AV93*(VLOOKUP($A93,Skill_Costs,2)-VLOOKUP(VLOOKUP(VLOOKUP($A93,Skill_Costs,3),Purchases!$A$4:$BL$9,COLUMN()+1),Attribute_Bonus,2))</f>
        <v>0</v>
      </c>
      <c r="AW93" s="59"/>
      <c r="AX93" s="15"/>
      <c r="AY93" s="15">
        <f>Purchases!AY93*(VLOOKUP($A93,Skill_Costs,2)-VLOOKUP(VLOOKUP(VLOOKUP($A93,Skill_Costs,3),Purchases!$A$4:$BL$9,COLUMN()+1),Attribute_Bonus,2))</f>
        <v>0</v>
      </c>
      <c r="AZ93" s="59"/>
      <c r="BA93" s="15"/>
      <c r="BB93" s="15">
        <f>Purchases!BB93*(VLOOKUP($A93,Skill_Costs,2)-VLOOKUP(VLOOKUP(VLOOKUP($A93,Skill_Costs,3),Purchases!$A$4:$BL$9,COLUMN()+1),Attribute_Bonus,2))</f>
        <v>0</v>
      </c>
      <c r="BC93" s="59"/>
      <c r="BD93" s="15"/>
      <c r="BE93" s="15">
        <f>Purchases!BE93*(VLOOKUP($A93,Skill_Costs,2)-VLOOKUP(VLOOKUP(VLOOKUP($A93,Skill_Costs,3),Purchases!$A$4:$BL$9,COLUMN()+1),Attribute_Bonus,2))</f>
        <v>0</v>
      </c>
      <c r="BF93" s="59"/>
      <c r="BG93" s="15"/>
      <c r="BH93" s="15">
        <f>Purchases!BH93*(VLOOKUP($A93,Skill_Costs,2)-VLOOKUP(VLOOKUP(VLOOKUP($A93,Skill_Costs,3),Purchases!$A$4:$BL$9,COLUMN()+1),Attribute_Bonus,2))</f>
        <v>0</v>
      </c>
      <c r="BI93" s="59"/>
      <c r="BJ93" s="15"/>
      <c r="BK93" s="15">
        <f>Purchases!BK93*(VLOOKUP($A93,Skill_Costs,2)-VLOOKUP(VLOOKUP(VLOOKUP($A93,Skill_Costs,3),Purchases!$A$4:$BL$9,COLUMN()+1),Attribute_Bonus,2))</f>
        <v>0</v>
      </c>
      <c r="BL93" s="59"/>
    </row>
    <row r="94" spans="1:64" ht="15">
      <c r="A94" t="str">
        <f>Purchases!A94</f>
        <v>Concentration</v>
      </c>
      <c r="B94" s="14"/>
      <c r="C94" s="15"/>
      <c r="D94" s="15"/>
      <c r="E94" s="14"/>
      <c r="F94" s="15">
        <f>Purchases!F94*(VLOOKUP($A94,Skill_Costs,2)-VLOOKUP(VLOOKUP(VLOOKUP($A94,Skill_Costs,3),Purchases!$A$4:$BL$9,COLUMN()+1),Attribute_Bonus,2))</f>
        <v>0</v>
      </c>
      <c r="G94" s="59"/>
      <c r="H94" s="14"/>
      <c r="I94" s="15">
        <f>Purchases!I94*(VLOOKUP($A94,Skill_Costs,2)-VLOOKUP(VLOOKUP(VLOOKUP($A94,Skill_Costs,3),Purchases!$A$4:$BL$9,COLUMN()+1),Attribute_Bonus,2))</f>
        <v>0</v>
      </c>
      <c r="J94" s="59"/>
      <c r="K94" s="14"/>
      <c r="L94" s="15">
        <f>Purchases!L94*(VLOOKUP($A94,Skill_Costs,2)-VLOOKUP(VLOOKUP(VLOOKUP($A94,Skill_Costs,3),Purchases!$A$4:$BL$9,COLUMN()+1),Attribute_Bonus,2))</f>
        <v>0</v>
      </c>
      <c r="M94" s="59"/>
      <c r="N94" s="14"/>
      <c r="O94" s="15">
        <f>Purchases!O94*(VLOOKUP($A94,Skill_Costs,2)-VLOOKUP(VLOOKUP(VLOOKUP($A94,Skill_Costs,3),Purchases!$A$4:$BL$9,COLUMN()+1),Attribute_Bonus,2))</f>
        <v>0</v>
      </c>
      <c r="P94" s="59"/>
      <c r="Q94" s="14"/>
      <c r="R94" s="15">
        <f>Purchases!R94*(VLOOKUP($A94,Skill_Costs,2)-VLOOKUP(VLOOKUP(VLOOKUP($A94,Skill_Costs,3),Purchases!$A$4:$BL$9,COLUMN()+1),Attribute_Bonus,2))</f>
        <v>0</v>
      </c>
      <c r="S94" s="59"/>
      <c r="T94" s="14"/>
      <c r="U94" s="15">
        <f>Purchases!U94*(VLOOKUP($A94,Skill_Costs,2)-VLOOKUP(VLOOKUP(VLOOKUP($A94,Skill_Costs,3),Purchases!$A$4:$BL$9,COLUMN()+1),Attribute_Bonus,2))</f>
        <v>0</v>
      </c>
      <c r="V94" s="59"/>
      <c r="W94" s="14"/>
      <c r="X94" s="15">
        <f>Purchases!X94*(VLOOKUP($A94,Skill_Costs,2)-VLOOKUP(VLOOKUP(VLOOKUP($A94,Skill_Costs,3),Purchases!$A$4:$BL$9,COLUMN()+1),Attribute_Bonus,2))</f>
        <v>0</v>
      </c>
      <c r="Y94" s="59"/>
      <c r="Z94" s="14"/>
      <c r="AA94" s="15">
        <f>Purchases!AA94*(VLOOKUP($A94,Skill_Costs,2)-VLOOKUP(VLOOKUP(VLOOKUP($A94,Skill_Costs,3),Purchases!$A$4:$BL$9,COLUMN()+1),Attribute_Bonus,2))</f>
        <v>0</v>
      </c>
      <c r="AB94" s="59"/>
      <c r="AC94" s="14"/>
      <c r="AD94" s="15">
        <f>Purchases!AD94*(VLOOKUP($A94,Skill_Costs,2)-VLOOKUP(VLOOKUP(VLOOKUP($A94,Skill_Costs,3),Purchases!$A$4:$BL$9,COLUMN()+1),Attribute_Bonus,2))</f>
        <v>0</v>
      </c>
      <c r="AE94" s="59"/>
      <c r="AF94" s="14"/>
      <c r="AG94" s="15">
        <f>Purchases!AG94*(VLOOKUP($A94,Skill_Costs,2)-VLOOKUP(VLOOKUP(VLOOKUP($A94,Skill_Costs,3),Purchases!$A$4:$BL$9,COLUMN()+1),Attribute_Bonus,2))</f>
        <v>0</v>
      </c>
      <c r="AH94" s="59"/>
      <c r="AI94" s="14"/>
      <c r="AJ94" s="15">
        <f>Purchases!AJ94*(VLOOKUP($A94,Skill_Costs,2)-VLOOKUP(VLOOKUP(VLOOKUP($A94,Skill_Costs,3),Purchases!$A$4:$BL$9,COLUMN()+1),Attribute_Bonus,2))</f>
        <v>0</v>
      </c>
      <c r="AK94" s="59"/>
      <c r="AL94" s="14"/>
      <c r="AM94" s="15">
        <f>Purchases!AM94*(VLOOKUP($A94,Skill_Costs,2)-VLOOKUP(VLOOKUP(VLOOKUP($A94,Skill_Costs,3),Purchases!$A$4:$BL$9,COLUMN()+1),Attribute_Bonus,2))</f>
        <v>0</v>
      </c>
      <c r="AN94" s="59"/>
      <c r="AO94" s="14"/>
      <c r="AP94" s="15">
        <f>Purchases!AP94*(VLOOKUP($A94,Skill_Costs,2)-VLOOKUP(VLOOKUP(VLOOKUP($A94,Skill_Costs,3),Purchases!$A$4:$BL$9,COLUMN()+1),Attribute_Bonus,2))</f>
        <v>0</v>
      </c>
      <c r="AQ94" s="59"/>
      <c r="AR94" s="14"/>
      <c r="AS94" s="15">
        <f>Purchases!AS94*(VLOOKUP($A94,Skill_Costs,2)-VLOOKUP(VLOOKUP(VLOOKUP($A94,Skill_Costs,3),Purchases!$A$4:$BL$9,COLUMN()+1),Attribute_Bonus,2))</f>
        <v>0</v>
      </c>
      <c r="AT94" s="59"/>
      <c r="AU94" s="14"/>
      <c r="AV94" s="15">
        <f>Purchases!AV94*(VLOOKUP($A94,Skill_Costs,2)-VLOOKUP(VLOOKUP(VLOOKUP($A94,Skill_Costs,3),Purchases!$A$4:$BL$9,COLUMN()+1),Attribute_Bonus,2))</f>
        <v>0</v>
      </c>
      <c r="AW94" s="59"/>
      <c r="AX94" s="15"/>
      <c r="AY94" s="15">
        <f>Purchases!AY94*(VLOOKUP($A94,Skill_Costs,2)-VLOOKUP(VLOOKUP(VLOOKUP($A94,Skill_Costs,3),Purchases!$A$4:$BL$9,COLUMN()+1),Attribute_Bonus,2))</f>
        <v>0</v>
      </c>
      <c r="AZ94" s="59"/>
      <c r="BA94" s="15"/>
      <c r="BB94" s="15">
        <f>Purchases!BB94*(VLOOKUP($A94,Skill_Costs,2)-VLOOKUP(VLOOKUP(VLOOKUP($A94,Skill_Costs,3),Purchases!$A$4:$BL$9,COLUMN()+1),Attribute_Bonus,2))</f>
        <v>0</v>
      </c>
      <c r="BC94" s="59"/>
      <c r="BD94" s="15"/>
      <c r="BE94" s="15">
        <f>Purchases!BE94*(VLOOKUP($A94,Skill_Costs,2)-VLOOKUP(VLOOKUP(VLOOKUP($A94,Skill_Costs,3),Purchases!$A$4:$BL$9,COLUMN()+1),Attribute_Bonus,2))</f>
        <v>0</v>
      </c>
      <c r="BF94" s="59"/>
      <c r="BG94" s="15"/>
      <c r="BH94" s="15">
        <f>Purchases!BH94*(VLOOKUP($A94,Skill_Costs,2)-VLOOKUP(VLOOKUP(VLOOKUP($A94,Skill_Costs,3),Purchases!$A$4:$BL$9,COLUMN()+1),Attribute_Bonus,2))</f>
        <v>0</v>
      </c>
      <c r="BI94" s="59"/>
      <c r="BJ94" s="15"/>
      <c r="BK94" s="15">
        <f>Purchases!BK94*(VLOOKUP($A94,Skill_Costs,2)-VLOOKUP(VLOOKUP(VLOOKUP($A94,Skill_Costs,3),Purchases!$A$4:$BL$9,COLUMN()+1),Attribute_Bonus,2))</f>
        <v>0</v>
      </c>
      <c r="BL94" s="59"/>
    </row>
    <row r="95" spans="1:64" ht="15">
      <c r="A95" t="str">
        <f>Purchases!A95</f>
        <v>Decipher</v>
      </c>
      <c r="B95" s="14"/>
      <c r="C95" s="15"/>
      <c r="D95" s="15"/>
      <c r="E95" s="14"/>
      <c r="F95" s="15">
        <f>Purchases!F95*(VLOOKUP($A95,Skill_Costs,2)-VLOOKUP(VLOOKUP(VLOOKUP($A95,Skill_Costs,3),Purchases!$A$4:$BL$9,COLUMN()+1),Attribute_Bonus,2))</f>
        <v>0</v>
      </c>
      <c r="G95" s="59"/>
      <c r="H95" s="14"/>
      <c r="I95" s="15">
        <f>Purchases!I95*(VLOOKUP($A95,Skill_Costs,2)-VLOOKUP(VLOOKUP(VLOOKUP($A95,Skill_Costs,3),Purchases!$A$4:$BL$9,COLUMN()+1),Attribute_Bonus,2))</f>
        <v>0</v>
      </c>
      <c r="J95" s="59"/>
      <c r="K95" s="14"/>
      <c r="L95" s="15">
        <f>Purchases!L95*(VLOOKUP($A95,Skill_Costs,2)-VLOOKUP(VLOOKUP(VLOOKUP($A95,Skill_Costs,3),Purchases!$A$4:$BL$9,COLUMN()+1),Attribute_Bonus,2))</f>
        <v>0</v>
      </c>
      <c r="M95" s="59"/>
      <c r="N95" s="14"/>
      <c r="O95" s="15">
        <f>Purchases!O95*(VLOOKUP($A95,Skill_Costs,2)-VLOOKUP(VLOOKUP(VLOOKUP($A95,Skill_Costs,3),Purchases!$A$4:$BL$9,COLUMN()+1),Attribute_Bonus,2))</f>
        <v>0</v>
      </c>
      <c r="P95" s="59"/>
      <c r="Q95" s="14"/>
      <c r="R95" s="15">
        <f>Purchases!R95*(VLOOKUP($A95,Skill_Costs,2)-VLOOKUP(VLOOKUP(VLOOKUP($A95,Skill_Costs,3),Purchases!$A$4:$BL$9,COLUMN()+1),Attribute_Bonus,2))</f>
        <v>0</v>
      </c>
      <c r="S95" s="59"/>
      <c r="T95" s="14"/>
      <c r="U95" s="15">
        <f>Purchases!U95*(VLOOKUP($A95,Skill_Costs,2)-VLOOKUP(VLOOKUP(VLOOKUP($A95,Skill_Costs,3),Purchases!$A$4:$BL$9,COLUMN()+1),Attribute_Bonus,2))</f>
        <v>0</v>
      </c>
      <c r="V95" s="59"/>
      <c r="W95" s="14"/>
      <c r="X95" s="15">
        <f>Purchases!X95*(VLOOKUP($A95,Skill_Costs,2)-VLOOKUP(VLOOKUP(VLOOKUP($A95,Skill_Costs,3),Purchases!$A$4:$BL$9,COLUMN()+1),Attribute_Bonus,2))</f>
        <v>0</v>
      </c>
      <c r="Y95" s="59"/>
      <c r="Z95" s="14"/>
      <c r="AA95" s="15">
        <f>Purchases!AA95*(VLOOKUP($A95,Skill_Costs,2)-VLOOKUP(VLOOKUP(VLOOKUP($A95,Skill_Costs,3),Purchases!$A$4:$BL$9,COLUMN()+1),Attribute_Bonus,2))</f>
        <v>0</v>
      </c>
      <c r="AB95" s="59"/>
      <c r="AC95" s="14"/>
      <c r="AD95" s="15">
        <f>Purchases!AD95*(VLOOKUP($A95,Skill_Costs,2)-VLOOKUP(VLOOKUP(VLOOKUP($A95,Skill_Costs,3),Purchases!$A$4:$BL$9,COLUMN()+1),Attribute_Bonus,2))</f>
        <v>0</v>
      </c>
      <c r="AE95" s="59"/>
      <c r="AF95" s="14"/>
      <c r="AG95" s="15">
        <f>Purchases!AG95*(VLOOKUP($A95,Skill_Costs,2)-VLOOKUP(VLOOKUP(VLOOKUP($A95,Skill_Costs,3),Purchases!$A$4:$BL$9,COLUMN()+1),Attribute_Bonus,2))</f>
        <v>0</v>
      </c>
      <c r="AH95" s="59"/>
      <c r="AI95" s="14"/>
      <c r="AJ95" s="15">
        <f>Purchases!AJ95*(VLOOKUP($A95,Skill_Costs,2)-VLOOKUP(VLOOKUP(VLOOKUP($A95,Skill_Costs,3),Purchases!$A$4:$BL$9,COLUMN()+1),Attribute_Bonus,2))</f>
        <v>0</v>
      </c>
      <c r="AK95" s="59"/>
      <c r="AL95" s="14"/>
      <c r="AM95" s="15">
        <f>Purchases!AM95*(VLOOKUP($A95,Skill_Costs,2)-VLOOKUP(VLOOKUP(VLOOKUP($A95,Skill_Costs,3),Purchases!$A$4:$BL$9,COLUMN()+1),Attribute_Bonus,2))</f>
        <v>0</v>
      </c>
      <c r="AN95" s="59"/>
      <c r="AO95" s="14"/>
      <c r="AP95" s="15">
        <f>Purchases!AP95*(VLOOKUP($A95,Skill_Costs,2)-VLOOKUP(VLOOKUP(VLOOKUP($A95,Skill_Costs,3),Purchases!$A$4:$BL$9,COLUMN()+1),Attribute_Bonus,2))</f>
        <v>0</v>
      </c>
      <c r="AQ95" s="59"/>
      <c r="AR95" s="14"/>
      <c r="AS95" s="15">
        <f>Purchases!AS95*(VLOOKUP($A95,Skill_Costs,2)-VLOOKUP(VLOOKUP(VLOOKUP($A95,Skill_Costs,3),Purchases!$A$4:$BL$9,COLUMN()+1),Attribute_Bonus,2))</f>
        <v>0</v>
      </c>
      <c r="AT95" s="59"/>
      <c r="AU95" s="14"/>
      <c r="AV95" s="15">
        <f>Purchases!AV95*(VLOOKUP($A95,Skill_Costs,2)-VLOOKUP(VLOOKUP(VLOOKUP($A95,Skill_Costs,3),Purchases!$A$4:$BL$9,COLUMN()+1),Attribute_Bonus,2))</f>
        <v>0</v>
      </c>
      <c r="AW95" s="59"/>
      <c r="AX95" s="15"/>
      <c r="AY95" s="15">
        <f>Purchases!AY95*(VLOOKUP($A95,Skill_Costs,2)-VLOOKUP(VLOOKUP(VLOOKUP($A95,Skill_Costs,3),Purchases!$A$4:$BL$9,COLUMN()+1),Attribute_Bonus,2))</f>
        <v>0</v>
      </c>
      <c r="AZ95" s="59"/>
      <c r="BA95" s="15"/>
      <c r="BB95" s="15">
        <f>Purchases!BB95*(VLOOKUP($A95,Skill_Costs,2)-VLOOKUP(VLOOKUP(VLOOKUP($A95,Skill_Costs,3),Purchases!$A$4:$BL$9,COLUMN()+1),Attribute_Bonus,2))</f>
        <v>0</v>
      </c>
      <c r="BC95" s="59"/>
      <c r="BD95" s="15"/>
      <c r="BE95" s="15">
        <f>Purchases!BE95*(VLOOKUP($A95,Skill_Costs,2)-VLOOKUP(VLOOKUP(VLOOKUP($A95,Skill_Costs,3),Purchases!$A$4:$BL$9,COLUMN()+1),Attribute_Bonus,2))</f>
        <v>0</v>
      </c>
      <c r="BF95" s="59"/>
      <c r="BG95" s="15"/>
      <c r="BH95" s="15">
        <f>Purchases!BH95*(VLOOKUP($A95,Skill_Costs,2)-VLOOKUP(VLOOKUP(VLOOKUP($A95,Skill_Costs,3),Purchases!$A$4:$BL$9,COLUMN()+1),Attribute_Bonus,2))</f>
        <v>0</v>
      </c>
      <c r="BI95" s="59"/>
      <c r="BJ95" s="15"/>
      <c r="BK95" s="15">
        <f>Purchases!BK95*(VLOOKUP($A95,Skill_Costs,2)-VLOOKUP(VLOOKUP(VLOOKUP($A95,Skill_Costs,3),Purchases!$A$4:$BL$9,COLUMN()+1),Attribute_Bonus,2))</f>
        <v>0</v>
      </c>
      <c r="BL95" s="59"/>
    </row>
    <row r="96" spans="1:64" ht="15">
      <c r="A96" t="str">
        <f>Purchases!A96</f>
        <v>Diplomacy</v>
      </c>
      <c r="B96" s="14"/>
      <c r="C96" s="15"/>
      <c r="D96" s="15"/>
      <c r="E96" s="14"/>
      <c r="F96" s="15">
        <f>Purchases!F96*(VLOOKUP($A96,Skill_Costs,2)-VLOOKUP(VLOOKUP(VLOOKUP($A96,Skill_Costs,3),Purchases!$A$4:$BL$9,COLUMN()+1),Attribute_Bonus,2))</f>
        <v>0</v>
      </c>
      <c r="G96" s="59"/>
      <c r="H96" s="14"/>
      <c r="I96" s="15">
        <f>Purchases!I96*(VLOOKUP($A96,Skill_Costs,2)-VLOOKUP(VLOOKUP(VLOOKUP($A96,Skill_Costs,3),Purchases!$A$4:$BL$9,COLUMN()+1),Attribute_Bonus,2))</f>
        <v>0</v>
      </c>
      <c r="J96" s="59"/>
      <c r="K96" s="14"/>
      <c r="L96" s="15">
        <f>Purchases!L96*(VLOOKUP($A96,Skill_Costs,2)-VLOOKUP(VLOOKUP(VLOOKUP($A96,Skill_Costs,3),Purchases!$A$4:$BL$9,COLUMN()+1),Attribute_Bonus,2))</f>
        <v>0</v>
      </c>
      <c r="M96" s="59"/>
      <c r="N96" s="14"/>
      <c r="O96" s="15">
        <f>Purchases!O96*(VLOOKUP($A96,Skill_Costs,2)-VLOOKUP(VLOOKUP(VLOOKUP($A96,Skill_Costs,3),Purchases!$A$4:$BL$9,COLUMN()+1),Attribute_Bonus,2))</f>
        <v>0</v>
      </c>
      <c r="P96" s="59"/>
      <c r="Q96" s="14"/>
      <c r="R96" s="15">
        <f>Purchases!R96*(VLOOKUP($A96,Skill_Costs,2)-VLOOKUP(VLOOKUP(VLOOKUP($A96,Skill_Costs,3),Purchases!$A$4:$BL$9,COLUMN()+1),Attribute_Bonus,2))</f>
        <v>0</v>
      </c>
      <c r="S96" s="59"/>
      <c r="T96" s="14"/>
      <c r="U96" s="15">
        <f>Purchases!U96*(VLOOKUP($A96,Skill_Costs,2)-VLOOKUP(VLOOKUP(VLOOKUP($A96,Skill_Costs,3),Purchases!$A$4:$BL$9,COLUMN()+1),Attribute_Bonus,2))</f>
        <v>0</v>
      </c>
      <c r="V96" s="59"/>
      <c r="W96" s="14"/>
      <c r="X96" s="15">
        <f>Purchases!X96*(VLOOKUP($A96,Skill_Costs,2)-VLOOKUP(VLOOKUP(VLOOKUP($A96,Skill_Costs,3),Purchases!$A$4:$BL$9,COLUMN()+1),Attribute_Bonus,2))</f>
        <v>0</v>
      </c>
      <c r="Y96" s="59"/>
      <c r="Z96" s="14"/>
      <c r="AA96" s="15">
        <f>Purchases!AA96*(VLOOKUP($A96,Skill_Costs,2)-VLOOKUP(VLOOKUP(VLOOKUP($A96,Skill_Costs,3),Purchases!$A$4:$BL$9,COLUMN()+1),Attribute_Bonus,2))</f>
        <v>0</v>
      </c>
      <c r="AB96" s="59"/>
      <c r="AC96" s="14"/>
      <c r="AD96" s="15">
        <f>Purchases!AD96*(VLOOKUP($A96,Skill_Costs,2)-VLOOKUP(VLOOKUP(VLOOKUP($A96,Skill_Costs,3),Purchases!$A$4:$BL$9,COLUMN()+1),Attribute_Bonus,2))</f>
        <v>0</v>
      </c>
      <c r="AE96" s="59"/>
      <c r="AF96" s="14"/>
      <c r="AG96" s="15">
        <f>Purchases!AG96*(VLOOKUP($A96,Skill_Costs,2)-VLOOKUP(VLOOKUP(VLOOKUP($A96,Skill_Costs,3),Purchases!$A$4:$BL$9,COLUMN()+1),Attribute_Bonus,2))</f>
        <v>0</v>
      </c>
      <c r="AH96" s="59"/>
      <c r="AI96" s="14"/>
      <c r="AJ96" s="15">
        <f>Purchases!AJ96*(VLOOKUP($A96,Skill_Costs,2)-VLOOKUP(VLOOKUP(VLOOKUP($A96,Skill_Costs,3),Purchases!$A$4:$BL$9,COLUMN()+1),Attribute_Bonus,2))</f>
        <v>0</v>
      </c>
      <c r="AK96" s="59"/>
      <c r="AL96" s="14"/>
      <c r="AM96" s="15">
        <f>Purchases!AM96*(VLOOKUP($A96,Skill_Costs,2)-VLOOKUP(VLOOKUP(VLOOKUP($A96,Skill_Costs,3),Purchases!$A$4:$BL$9,COLUMN()+1),Attribute_Bonus,2))</f>
        <v>0</v>
      </c>
      <c r="AN96" s="59"/>
      <c r="AO96" s="14"/>
      <c r="AP96" s="15">
        <f>Purchases!AP96*(VLOOKUP($A96,Skill_Costs,2)-VLOOKUP(VLOOKUP(VLOOKUP($A96,Skill_Costs,3),Purchases!$A$4:$BL$9,COLUMN()+1),Attribute_Bonus,2))</f>
        <v>0</v>
      </c>
      <c r="AQ96" s="59"/>
      <c r="AR96" s="14"/>
      <c r="AS96" s="15">
        <f>Purchases!AS96*(VLOOKUP($A96,Skill_Costs,2)-VLOOKUP(VLOOKUP(VLOOKUP($A96,Skill_Costs,3),Purchases!$A$4:$BL$9,COLUMN()+1),Attribute_Bonus,2))</f>
        <v>0</v>
      </c>
      <c r="AT96" s="59"/>
      <c r="AU96" s="14"/>
      <c r="AV96" s="15">
        <f>Purchases!AV96*(VLOOKUP($A96,Skill_Costs,2)-VLOOKUP(VLOOKUP(VLOOKUP($A96,Skill_Costs,3),Purchases!$A$4:$BL$9,COLUMN()+1),Attribute_Bonus,2))</f>
        <v>0</v>
      </c>
      <c r="AW96" s="59"/>
      <c r="AX96" s="15"/>
      <c r="AY96" s="15">
        <f>Purchases!AY96*(VLOOKUP($A96,Skill_Costs,2)-VLOOKUP(VLOOKUP(VLOOKUP($A96,Skill_Costs,3),Purchases!$A$4:$BL$9,COLUMN()+1),Attribute_Bonus,2))</f>
        <v>0</v>
      </c>
      <c r="AZ96" s="59"/>
      <c r="BA96" s="15"/>
      <c r="BB96" s="15">
        <f>Purchases!BB96*(VLOOKUP($A96,Skill_Costs,2)-VLOOKUP(VLOOKUP(VLOOKUP($A96,Skill_Costs,3),Purchases!$A$4:$BL$9,COLUMN()+1),Attribute_Bonus,2))</f>
        <v>0</v>
      </c>
      <c r="BC96" s="59"/>
      <c r="BD96" s="15"/>
      <c r="BE96" s="15">
        <f>Purchases!BE96*(VLOOKUP($A96,Skill_Costs,2)-VLOOKUP(VLOOKUP(VLOOKUP($A96,Skill_Costs,3),Purchases!$A$4:$BL$9,COLUMN()+1),Attribute_Bonus,2))</f>
        <v>0</v>
      </c>
      <c r="BF96" s="59"/>
      <c r="BG96" s="15"/>
      <c r="BH96" s="15">
        <f>Purchases!BH96*(VLOOKUP($A96,Skill_Costs,2)-VLOOKUP(VLOOKUP(VLOOKUP($A96,Skill_Costs,3),Purchases!$A$4:$BL$9,COLUMN()+1),Attribute_Bonus,2))</f>
        <v>0</v>
      </c>
      <c r="BI96" s="59"/>
      <c r="BJ96" s="15"/>
      <c r="BK96" s="15">
        <f>Purchases!BK96*(VLOOKUP($A96,Skill_Costs,2)-VLOOKUP(VLOOKUP(VLOOKUP($A96,Skill_Costs,3),Purchases!$A$4:$BL$9,COLUMN()+1),Attribute_Bonus,2))</f>
        <v>0</v>
      </c>
      <c r="BL96" s="59"/>
    </row>
    <row r="97" spans="1:64" ht="15">
      <c r="A97" t="str">
        <f>Purchases!A97</f>
        <v>Disguise</v>
      </c>
      <c r="B97" s="14"/>
      <c r="C97" s="15"/>
      <c r="D97" s="15"/>
      <c r="E97" s="14"/>
      <c r="F97" s="15">
        <f>Purchases!F97*(VLOOKUP($A97,Skill_Costs,2)-VLOOKUP(VLOOKUP(VLOOKUP($A97,Skill_Costs,3),Purchases!$A$4:$BL$9,COLUMN()+1),Attribute_Bonus,2))</f>
        <v>0</v>
      </c>
      <c r="G97" s="59"/>
      <c r="H97" s="14"/>
      <c r="I97" s="15">
        <f>Purchases!I97*(VLOOKUP($A97,Skill_Costs,2)-VLOOKUP(VLOOKUP(VLOOKUP($A97,Skill_Costs,3),Purchases!$A$4:$BL$9,COLUMN()+1),Attribute_Bonus,2))</f>
        <v>0</v>
      </c>
      <c r="J97" s="59"/>
      <c r="K97" s="14"/>
      <c r="L97" s="15">
        <f>Purchases!L97*(VLOOKUP($A97,Skill_Costs,2)-VLOOKUP(VLOOKUP(VLOOKUP($A97,Skill_Costs,3),Purchases!$A$4:$BL$9,COLUMN()+1),Attribute_Bonus,2))</f>
        <v>0</v>
      </c>
      <c r="M97" s="59"/>
      <c r="N97" s="14"/>
      <c r="O97" s="15">
        <f>Purchases!O97*(VLOOKUP($A97,Skill_Costs,2)-VLOOKUP(VLOOKUP(VLOOKUP($A97,Skill_Costs,3),Purchases!$A$4:$BL$9,COLUMN()+1),Attribute_Bonus,2))</f>
        <v>0</v>
      </c>
      <c r="P97" s="59"/>
      <c r="Q97" s="14"/>
      <c r="R97" s="15">
        <f>Purchases!R97*(VLOOKUP($A97,Skill_Costs,2)-VLOOKUP(VLOOKUP(VLOOKUP($A97,Skill_Costs,3),Purchases!$A$4:$BL$9,COLUMN()+1),Attribute_Bonus,2))</f>
        <v>0</v>
      </c>
      <c r="S97" s="59"/>
      <c r="T97" s="14"/>
      <c r="U97" s="15">
        <f>Purchases!U97*(VLOOKUP($A97,Skill_Costs,2)-VLOOKUP(VLOOKUP(VLOOKUP($A97,Skill_Costs,3),Purchases!$A$4:$BL$9,COLUMN()+1),Attribute_Bonus,2))</f>
        <v>0</v>
      </c>
      <c r="V97" s="59"/>
      <c r="W97" s="14"/>
      <c r="X97" s="15">
        <f>Purchases!X97*(VLOOKUP($A97,Skill_Costs,2)-VLOOKUP(VLOOKUP(VLOOKUP($A97,Skill_Costs,3),Purchases!$A$4:$BL$9,COLUMN()+1),Attribute_Bonus,2))</f>
        <v>0</v>
      </c>
      <c r="Y97" s="59"/>
      <c r="Z97" s="14"/>
      <c r="AA97" s="15">
        <f>Purchases!AA97*(VLOOKUP($A97,Skill_Costs,2)-VLOOKUP(VLOOKUP(VLOOKUP($A97,Skill_Costs,3),Purchases!$A$4:$BL$9,COLUMN()+1),Attribute_Bonus,2))</f>
        <v>0</v>
      </c>
      <c r="AB97" s="59"/>
      <c r="AC97" s="14"/>
      <c r="AD97" s="15">
        <f>Purchases!AD97*(VLOOKUP($A97,Skill_Costs,2)-VLOOKUP(VLOOKUP(VLOOKUP($A97,Skill_Costs,3),Purchases!$A$4:$BL$9,COLUMN()+1),Attribute_Bonus,2))</f>
        <v>0</v>
      </c>
      <c r="AE97" s="59"/>
      <c r="AF97" s="14"/>
      <c r="AG97" s="15">
        <f>Purchases!AG97*(VLOOKUP($A97,Skill_Costs,2)-VLOOKUP(VLOOKUP(VLOOKUP($A97,Skill_Costs,3),Purchases!$A$4:$BL$9,COLUMN()+1),Attribute_Bonus,2))</f>
        <v>0</v>
      </c>
      <c r="AH97" s="59"/>
      <c r="AI97" s="14"/>
      <c r="AJ97" s="15">
        <f>Purchases!AJ97*(VLOOKUP($A97,Skill_Costs,2)-VLOOKUP(VLOOKUP(VLOOKUP($A97,Skill_Costs,3),Purchases!$A$4:$BL$9,COLUMN()+1),Attribute_Bonus,2))</f>
        <v>0</v>
      </c>
      <c r="AK97" s="59"/>
      <c r="AL97" s="14"/>
      <c r="AM97" s="15">
        <f>Purchases!AM97*(VLOOKUP($A97,Skill_Costs,2)-VLOOKUP(VLOOKUP(VLOOKUP($A97,Skill_Costs,3),Purchases!$A$4:$BL$9,COLUMN()+1),Attribute_Bonus,2))</f>
        <v>0</v>
      </c>
      <c r="AN97" s="59"/>
      <c r="AO97" s="14"/>
      <c r="AP97" s="15">
        <f>Purchases!AP97*(VLOOKUP($A97,Skill_Costs,2)-VLOOKUP(VLOOKUP(VLOOKUP($A97,Skill_Costs,3),Purchases!$A$4:$BL$9,COLUMN()+1),Attribute_Bonus,2))</f>
        <v>0</v>
      </c>
      <c r="AQ97" s="59"/>
      <c r="AR97" s="14"/>
      <c r="AS97" s="15">
        <f>Purchases!AS97*(VLOOKUP($A97,Skill_Costs,2)-VLOOKUP(VLOOKUP(VLOOKUP($A97,Skill_Costs,3),Purchases!$A$4:$BL$9,COLUMN()+1),Attribute_Bonus,2))</f>
        <v>0</v>
      </c>
      <c r="AT97" s="59"/>
      <c r="AU97" s="14"/>
      <c r="AV97" s="15">
        <f>Purchases!AV97*(VLOOKUP($A97,Skill_Costs,2)-VLOOKUP(VLOOKUP(VLOOKUP($A97,Skill_Costs,3),Purchases!$A$4:$BL$9,COLUMN()+1),Attribute_Bonus,2))</f>
        <v>0</v>
      </c>
      <c r="AW97" s="59"/>
      <c r="AX97" s="15"/>
      <c r="AY97" s="15">
        <f>Purchases!AY97*(VLOOKUP($A97,Skill_Costs,2)-VLOOKUP(VLOOKUP(VLOOKUP($A97,Skill_Costs,3),Purchases!$A$4:$BL$9,COLUMN()+1),Attribute_Bonus,2))</f>
        <v>0</v>
      </c>
      <c r="AZ97" s="59"/>
      <c r="BA97" s="15"/>
      <c r="BB97" s="15">
        <f>Purchases!BB97*(VLOOKUP($A97,Skill_Costs,2)-VLOOKUP(VLOOKUP(VLOOKUP($A97,Skill_Costs,3),Purchases!$A$4:$BL$9,COLUMN()+1),Attribute_Bonus,2))</f>
        <v>0</v>
      </c>
      <c r="BC97" s="59"/>
      <c r="BD97" s="15"/>
      <c r="BE97" s="15">
        <f>Purchases!BE97*(VLOOKUP($A97,Skill_Costs,2)-VLOOKUP(VLOOKUP(VLOOKUP($A97,Skill_Costs,3),Purchases!$A$4:$BL$9,COLUMN()+1),Attribute_Bonus,2))</f>
        <v>0</v>
      </c>
      <c r="BF97" s="59"/>
      <c r="BG97" s="15"/>
      <c r="BH97" s="15">
        <f>Purchases!BH97*(VLOOKUP($A97,Skill_Costs,2)-VLOOKUP(VLOOKUP(VLOOKUP($A97,Skill_Costs,3),Purchases!$A$4:$BL$9,COLUMN()+1),Attribute_Bonus,2))</f>
        <v>0</v>
      </c>
      <c r="BI97" s="59"/>
      <c r="BJ97" s="15"/>
      <c r="BK97" s="15">
        <f>Purchases!BK97*(VLOOKUP($A97,Skill_Costs,2)-VLOOKUP(VLOOKUP(VLOOKUP($A97,Skill_Costs,3),Purchases!$A$4:$BL$9,COLUMN()+1),Attribute_Bonus,2))</f>
        <v>0</v>
      </c>
      <c r="BL97" s="59"/>
    </row>
    <row r="98" spans="1:64" ht="15">
      <c r="A98" t="str">
        <f>Purchases!A98</f>
        <v>Forgery</v>
      </c>
      <c r="B98" s="14"/>
      <c r="C98" s="15"/>
      <c r="D98" s="15"/>
      <c r="E98" s="14"/>
      <c r="F98" s="15">
        <f>Purchases!F98*(VLOOKUP($A98,Skill_Costs,2)-VLOOKUP(VLOOKUP(VLOOKUP($A98,Skill_Costs,3),Purchases!$A$4:$BL$9,COLUMN()+1),Attribute_Bonus,2))</f>
        <v>0</v>
      </c>
      <c r="G98" s="59"/>
      <c r="H98" s="14"/>
      <c r="I98" s="15">
        <f>Purchases!I98*(VLOOKUP($A98,Skill_Costs,2)-VLOOKUP(VLOOKUP(VLOOKUP($A98,Skill_Costs,3),Purchases!$A$4:$BL$9,COLUMN()+1),Attribute_Bonus,2))</f>
        <v>0</v>
      </c>
      <c r="J98" s="59"/>
      <c r="K98" s="14"/>
      <c r="L98" s="15">
        <f>Purchases!L98*(VLOOKUP($A98,Skill_Costs,2)-VLOOKUP(VLOOKUP(VLOOKUP($A98,Skill_Costs,3),Purchases!$A$4:$BL$9,COLUMN()+1),Attribute_Bonus,2))</f>
        <v>0</v>
      </c>
      <c r="M98" s="59"/>
      <c r="N98" s="14"/>
      <c r="O98" s="15">
        <f>Purchases!O98*(VLOOKUP($A98,Skill_Costs,2)-VLOOKUP(VLOOKUP(VLOOKUP($A98,Skill_Costs,3),Purchases!$A$4:$BL$9,COLUMN()+1),Attribute_Bonus,2))</f>
        <v>0</v>
      </c>
      <c r="P98" s="59"/>
      <c r="Q98" s="14"/>
      <c r="R98" s="15">
        <f>Purchases!R98*(VLOOKUP($A98,Skill_Costs,2)-VLOOKUP(VLOOKUP(VLOOKUP($A98,Skill_Costs,3),Purchases!$A$4:$BL$9,COLUMN()+1),Attribute_Bonus,2))</f>
        <v>0</v>
      </c>
      <c r="S98" s="59"/>
      <c r="T98" s="14"/>
      <c r="U98" s="15">
        <f>Purchases!U98*(VLOOKUP($A98,Skill_Costs,2)-VLOOKUP(VLOOKUP(VLOOKUP($A98,Skill_Costs,3),Purchases!$A$4:$BL$9,COLUMN()+1),Attribute_Bonus,2))</f>
        <v>0</v>
      </c>
      <c r="V98" s="59"/>
      <c r="W98" s="14"/>
      <c r="X98" s="15">
        <f>Purchases!X98*(VLOOKUP($A98,Skill_Costs,2)-VLOOKUP(VLOOKUP(VLOOKUP($A98,Skill_Costs,3),Purchases!$A$4:$BL$9,COLUMN()+1),Attribute_Bonus,2))</f>
        <v>0</v>
      </c>
      <c r="Y98" s="59"/>
      <c r="Z98" s="14"/>
      <c r="AA98" s="15">
        <f>Purchases!AA98*(VLOOKUP($A98,Skill_Costs,2)-VLOOKUP(VLOOKUP(VLOOKUP($A98,Skill_Costs,3),Purchases!$A$4:$BL$9,COLUMN()+1),Attribute_Bonus,2))</f>
        <v>0</v>
      </c>
      <c r="AB98" s="59"/>
      <c r="AC98" s="14"/>
      <c r="AD98" s="15">
        <f>Purchases!AD98*(VLOOKUP($A98,Skill_Costs,2)-VLOOKUP(VLOOKUP(VLOOKUP($A98,Skill_Costs,3),Purchases!$A$4:$BL$9,COLUMN()+1),Attribute_Bonus,2))</f>
        <v>0</v>
      </c>
      <c r="AE98" s="59"/>
      <c r="AF98" s="14"/>
      <c r="AG98" s="15">
        <f>Purchases!AG98*(VLOOKUP($A98,Skill_Costs,2)-VLOOKUP(VLOOKUP(VLOOKUP($A98,Skill_Costs,3),Purchases!$A$4:$BL$9,COLUMN()+1),Attribute_Bonus,2))</f>
        <v>0</v>
      </c>
      <c r="AH98" s="59"/>
      <c r="AI98" s="14"/>
      <c r="AJ98" s="15">
        <f>Purchases!AJ98*(VLOOKUP($A98,Skill_Costs,2)-VLOOKUP(VLOOKUP(VLOOKUP($A98,Skill_Costs,3),Purchases!$A$4:$BL$9,COLUMN()+1),Attribute_Bonus,2))</f>
        <v>0</v>
      </c>
      <c r="AK98" s="59"/>
      <c r="AL98" s="14"/>
      <c r="AM98" s="15">
        <f>Purchases!AM98*(VLOOKUP($A98,Skill_Costs,2)-VLOOKUP(VLOOKUP(VLOOKUP($A98,Skill_Costs,3),Purchases!$A$4:$BL$9,COLUMN()+1),Attribute_Bonus,2))</f>
        <v>0</v>
      </c>
      <c r="AN98" s="59"/>
      <c r="AO98" s="14"/>
      <c r="AP98" s="15">
        <f>Purchases!AP98*(VLOOKUP($A98,Skill_Costs,2)-VLOOKUP(VLOOKUP(VLOOKUP($A98,Skill_Costs,3),Purchases!$A$4:$BL$9,COLUMN()+1),Attribute_Bonus,2))</f>
        <v>0</v>
      </c>
      <c r="AQ98" s="59"/>
      <c r="AR98" s="14"/>
      <c r="AS98" s="15">
        <f>Purchases!AS98*(VLOOKUP($A98,Skill_Costs,2)-VLOOKUP(VLOOKUP(VLOOKUP($A98,Skill_Costs,3),Purchases!$A$4:$BL$9,COLUMN()+1),Attribute_Bonus,2))</f>
        <v>0</v>
      </c>
      <c r="AT98" s="59"/>
      <c r="AU98" s="14"/>
      <c r="AV98" s="15">
        <f>Purchases!AV98*(VLOOKUP($A98,Skill_Costs,2)-VLOOKUP(VLOOKUP(VLOOKUP($A98,Skill_Costs,3),Purchases!$A$4:$BL$9,COLUMN()+1),Attribute_Bonus,2))</f>
        <v>0</v>
      </c>
      <c r="AW98" s="59"/>
      <c r="AX98" s="15"/>
      <c r="AY98" s="15">
        <f>Purchases!AY98*(VLOOKUP($A98,Skill_Costs,2)-VLOOKUP(VLOOKUP(VLOOKUP($A98,Skill_Costs,3),Purchases!$A$4:$BL$9,COLUMN()+1),Attribute_Bonus,2))</f>
        <v>0</v>
      </c>
      <c r="AZ98" s="59"/>
      <c r="BA98" s="15"/>
      <c r="BB98" s="15">
        <f>Purchases!BB98*(VLOOKUP($A98,Skill_Costs,2)-VLOOKUP(VLOOKUP(VLOOKUP($A98,Skill_Costs,3),Purchases!$A$4:$BL$9,COLUMN()+1),Attribute_Bonus,2))</f>
        <v>0</v>
      </c>
      <c r="BC98" s="59"/>
      <c r="BD98" s="15"/>
      <c r="BE98" s="15">
        <f>Purchases!BE98*(VLOOKUP($A98,Skill_Costs,2)-VLOOKUP(VLOOKUP(VLOOKUP($A98,Skill_Costs,3),Purchases!$A$4:$BL$9,COLUMN()+1),Attribute_Bonus,2))</f>
        <v>0</v>
      </c>
      <c r="BF98" s="59"/>
      <c r="BG98" s="15"/>
      <c r="BH98" s="15">
        <f>Purchases!BH98*(VLOOKUP($A98,Skill_Costs,2)-VLOOKUP(VLOOKUP(VLOOKUP($A98,Skill_Costs,3),Purchases!$A$4:$BL$9,COLUMN()+1),Attribute_Bonus,2))</f>
        <v>0</v>
      </c>
      <c r="BI98" s="59"/>
      <c r="BJ98" s="15"/>
      <c r="BK98" s="15">
        <f>Purchases!BK98*(VLOOKUP($A98,Skill_Costs,2)-VLOOKUP(VLOOKUP(VLOOKUP($A98,Skill_Costs,3),Purchases!$A$4:$BL$9,COLUMN()+1),Attribute_Bonus,2))</f>
        <v>0</v>
      </c>
      <c r="BL98" s="59"/>
    </row>
    <row r="99" spans="1:64" ht="15">
      <c r="A99" t="str">
        <f>Purchases!A99</f>
        <v>Gather Information</v>
      </c>
      <c r="B99" s="14"/>
      <c r="C99" s="15"/>
      <c r="D99" s="15"/>
      <c r="E99" s="14"/>
      <c r="F99" s="15">
        <f>Purchases!F99*(VLOOKUP($A99,Skill_Costs,2)-VLOOKUP(VLOOKUP(VLOOKUP($A99,Skill_Costs,3),Purchases!$A$4:$BL$9,COLUMN()+1),Attribute_Bonus,2))</f>
        <v>0</v>
      </c>
      <c r="G99" s="59"/>
      <c r="H99" s="14"/>
      <c r="I99" s="15">
        <f>Purchases!I99*(VLOOKUP($A99,Skill_Costs,2)-VLOOKUP(VLOOKUP(VLOOKUP($A99,Skill_Costs,3),Purchases!$A$4:$BL$9,COLUMN()+1),Attribute_Bonus,2))</f>
        <v>0</v>
      </c>
      <c r="J99" s="59"/>
      <c r="K99" s="14"/>
      <c r="L99" s="15">
        <f>Purchases!L99*(VLOOKUP($A99,Skill_Costs,2)-VLOOKUP(VLOOKUP(VLOOKUP($A99,Skill_Costs,3),Purchases!$A$4:$BL$9,COLUMN()+1),Attribute_Bonus,2))</f>
        <v>0</v>
      </c>
      <c r="M99" s="59"/>
      <c r="N99" s="14"/>
      <c r="O99" s="15">
        <f>Purchases!O99*(VLOOKUP($A99,Skill_Costs,2)-VLOOKUP(VLOOKUP(VLOOKUP($A99,Skill_Costs,3),Purchases!$A$4:$BL$9,COLUMN()+1),Attribute_Bonus,2))</f>
        <v>0</v>
      </c>
      <c r="P99" s="59"/>
      <c r="Q99" s="14"/>
      <c r="R99" s="15">
        <f>Purchases!R99*(VLOOKUP($A99,Skill_Costs,2)-VLOOKUP(VLOOKUP(VLOOKUP($A99,Skill_Costs,3),Purchases!$A$4:$BL$9,COLUMN()+1),Attribute_Bonus,2))</f>
        <v>0</v>
      </c>
      <c r="S99" s="59"/>
      <c r="T99" s="14"/>
      <c r="U99" s="15">
        <f>Purchases!U99*(VLOOKUP($A99,Skill_Costs,2)-VLOOKUP(VLOOKUP(VLOOKUP($A99,Skill_Costs,3),Purchases!$A$4:$BL$9,COLUMN()+1),Attribute_Bonus,2))</f>
        <v>0</v>
      </c>
      <c r="V99" s="59"/>
      <c r="W99" s="14"/>
      <c r="X99" s="15">
        <f>Purchases!X99*(VLOOKUP($A99,Skill_Costs,2)-VLOOKUP(VLOOKUP(VLOOKUP($A99,Skill_Costs,3),Purchases!$A$4:$BL$9,COLUMN()+1),Attribute_Bonus,2))</f>
        <v>0</v>
      </c>
      <c r="Y99" s="59"/>
      <c r="Z99" s="14"/>
      <c r="AA99" s="15">
        <f>Purchases!AA99*(VLOOKUP($A99,Skill_Costs,2)-VLOOKUP(VLOOKUP(VLOOKUP($A99,Skill_Costs,3),Purchases!$A$4:$BL$9,COLUMN()+1),Attribute_Bonus,2))</f>
        <v>0</v>
      </c>
      <c r="AB99" s="59"/>
      <c r="AC99" s="14"/>
      <c r="AD99" s="15">
        <f>Purchases!AD99*(VLOOKUP($A99,Skill_Costs,2)-VLOOKUP(VLOOKUP(VLOOKUP($A99,Skill_Costs,3),Purchases!$A$4:$BL$9,COLUMN()+1),Attribute_Bonus,2))</f>
        <v>0</v>
      </c>
      <c r="AE99" s="59"/>
      <c r="AF99" s="14"/>
      <c r="AG99" s="15">
        <f>Purchases!AG99*(VLOOKUP($A99,Skill_Costs,2)-VLOOKUP(VLOOKUP(VLOOKUP($A99,Skill_Costs,3),Purchases!$A$4:$BL$9,COLUMN()+1),Attribute_Bonus,2))</f>
        <v>0</v>
      </c>
      <c r="AH99" s="59"/>
      <c r="AI99" s="14"/>
      <c r="AJ99" s="15">
        <f>Purchases!AJ99*(VLOOKUP($A99,Skill_Costs,2)-VLOOKUP(VLOOKUP(VLOOKUP($A99,Skill_Costs,3),Purchases!$A$4:$BL$9,COLUMN()+1),Attribute_Bonus,2))</f>
        <v>0</v>
      </c>
      <c r="AK99" s="59"/>
      <c r="AL99" s="14"/>
      <c r="AM99" s="15">
        <f>Purchases!AM99*(VLOOKUP($A99,Skill_Costs,2)-VLOOKUP(VLOOKUP(VLOOKUP($A99,Skill_Costs,3),Purchases!$A$4:$BL$9,COLUMN()+1),Attribute_Bonus,2))</f>
        <v>0</v>
      </c>
      <c r="AN99" s="59"/>
      <c r="AO99" s="14"/>
      <c r="AP99" s="15">
        <f>Purchases!AP99*(VLOOKUP($A99,Skill_Costs,2)-VLOOKUP(VLOOKUP(VLOOKUP($A99,Skill_Costs,3),Purchases!$A$4:$BL$9,COLUMN()+1),Attribute_Bonus,2))</f>
        <v>0</v>
      </c>
      <c r="AQ99" s="59"/>
      <c r="AR99" s="14"/>
      <c r="AS99" s="15">
        <f>Purchases!AS99*(VLOOKUP($A99,Skill_Costs,2)-VLOOKUP(VLOOKUP(VLOOKUP($A99,Skill_Costs,3),Purchases!$A$4:$BL$9,COLUMN()+1),Attribute_Bonus,2))</f>
        <v>0</v>
      </c>
      <c r="AT99" s="59"/>
      <c r="AU99" s="14"/>
      <c r="AV99" s="15">
        <f>Purchases!AV99*(VLOOKUP($A99,Skill_Costs,2)-VLOOKUP(VLOOKUP(VLOOKUP($A99,Skill_Costs,3),Purchases!$A$4:$BL$9,COLUMN()+1),Attribute_Bonus,2))</f>
        <v>0</v>
      </c>
      <c r="AW99" s="59"/>
      <c r="AX99" s="15"/>
      <c r="AY99" s="15">
        <f>Purchases!AY99*(VLOOKUP($A99,Skill_Costs,2)-VLOOKUP(VLOOKUP(VLOOKUP($A99,Skill_Costs,3),Purchases!$A$4:$BL$9,COLUMN()+1),Attribute_Bonus,2))</f>
        <v>0</v>
      </c>
      <c r="AZ99" s="59"/>
      <c r="BA99" s="15"/>
      <c r="BB99" s="15">
        <f>Purchases!BB99*(VLOOKUP($A99,Skill_Costs,2)-VLOOKUP(VLOOKUP(VLOOKUP($A99,Skill_Costs,3),Purchases!$A$4:$BL$9,COLUMN()+1),Attribute_Bonus,2))</f>
        <v>0</v>
      </c>
      <c r="BC99" s="59"/>
      <c r="BD99" s="15"/>
      <c r="BE99" s="15">
        <f>Purchases!BE99*(VLOOKUP($A99,Skill_Costs,2)-VLOOKUP(VLOOKUP(VLOOKUP($A99,Skill_Costs,3),Purchases!$A$4:$BL$9,COLUMN()+1),Attribute_Bonus,2))</f>
        <v>0</v>
      </c>
      <c r="BF99" s="59"/>
      <c r="BG99" s="15"/>
      <c r="BH99" s="15">
        <f>Purchases!BH99*(VLOOKUP($A99,Skill_Costs,2)-VLOOKUP(VLOOKUP(VLOOKUP($A99,Skill_Costs,3),Purchases!$A$4:$BL$9,COLUMN()+1),Attribute_Bonus,2))</f>
        <v>0</v>
      </c>
      <c r="BI99" s="59"/>
      <c r="BJ99" s="15"/>
      <c r="BK99" s="15">
        <f>Purchases!BK99*(VLOOKUP($A99,Skill_Costs,2)-VLOOKUP(VLOOKUP(VLOOKUP($A99,Skill_Costs,3),Purchases!$A$4:$BL$9,COLUMN()+1),Attribute_Bonus,2))</f>
        <v>0</v>
      </c>
      <c r="BL99" s="59"/>
    </row>
    <row r="100" spans="1:64" ht="15">
      <c r="A100" t="str">
        <f>Purchases!A100</f>
        <v>Handle Animal</v>
      </c>
      <c r="B100" s="14"/>
      <c r="C100" s="15"/>
      <c r="D100" s="15"/>
      <c r="E100" s="14"/>
      <c r="F100" s="15">
        <f>Purchases!F100*(VLOOKUP($A100,Skill_Costs,2)-VLOOKUP(VLOOKUP(VLOOKUP($A100,Skill_Costs,3),Purchases!$A$4:$BL$9,COLUMN()+1),Attribute_Bonus,2))</f>
        <v>0</v>
      </c>
      <c r="G100" s="59"/>
      <c r="H100" s="14"/>
      <c r="I100" s="15">
        <f>Purchases!I100*(VLOOKUP($A100,Skill_Costs,2)-VLOOKUP(VLOOKUP(VLOOKUP($A100,Skill_Costs,3),Purchases!$A$4:$BL$9,COLUMN()+1),Attribute_Bonus,2))</f>
        <v>0</v>
      </c>
      <c r="J100" s="59"/>
      <c r="K100" s="14"/>
      <c r="L100" s="15">
        <f>Purchases!L100*(VLOOKUP($A100,Skill_Costs,2)-VLOOKUP(VLOOKUP(VLOOKUP($A100,Skill_Costs,3),Purchases!$A$4:$BL$9,COLUMN()+1),Attribute_Bonus,2))</f>
        <v>0</v>
      </c>
      <c r="M100" s="59"/>
      <c r="N100" s="14"/>
      <c r="O100" s="15">
        <f>Purchases!O100*(VLOOKUP($A100,Skill_Costs,2)-VLOOKUP(VLOOKUP(VLOOKUP($A100,Skill_Costs,3),Purchases!$A$4:$BL$9,COLUMN()+1),Attribute_Bonus,2))</f>
        <v>0</v>
      </c>
      <c r="P100" s="59"/>
      <c r="Q100" s="14"/>
      <c r="R100" s="15">
        <f>Purchases!R100*(VLOOKUP($A100,Skill_Costs,2)-VLOOKUP(VLOOKUP(VLOOKUP($A100,Skill_Costs,3),Purchases!$A$4:$BL$9,COLUMN()+1),Attribute_Bonus,2))</f>
        <v>0</v>
      </c>
      <c r="S100" s="59"/>
      <c r="T100" s="14"/>
      <c r="U100" s="15">
        <f>Purchases!U100*(VLOOKUP($A100,Skill_Costs,2)-VLOOKUP(VLOOKUP(VLOOKUP($A100,Skill_Costs,3),Purchases!$A$4:$BL$9,COLUMN()+1),Attribute_Bonus,2))</f>
        <v>0</v>
      </c>
      <c r="V100" s="59"/>
      <c r="W100" s="14"/>
      <c r="X100" s="15">
        <f>Purchases!X100*(VLOOKUP($A100,Skill_Costs,2)-VLOOKUP(VLOOKUP(VLOOKUP($A100,Skill_Costs,3),Purchases!$A$4:$BL$9,COLUMN()+1),Attribute_Bonus,2))</f>
        <v>0</v>
      </c>
      <c r="Y100" s="59"/>
      <c r="Z100" s="14"/>
      <c r="AA100" s="15">
        <f>Purchases!AA100*(VLOOKUP($A100,Skill_Costs,2)-VLOOKUP(VLOOKUP(VLOOKUP($A100,Skill_Costs,3),Purchases!$A$4:$BL$9,COLUMN()+1),Attribute_Bonus,2))</f>
        <v>0</v>
      </c>
      <c r="AB100" s="59"/>
      <c r="AC100" s="14"/>
      <c r="AD100" s="15">
        <f>Purchases!AD100*(VLOOKUP($A100,Skill_Costs,2)-VLOOKUP(VLOOKUP(VLOOKUP($A100,Skill_Costs,3),Purchases!$A$4:$BL$9,COLUMN()+1),Attribute_Bonus,2))</f>
        <v>0</v>
      </c>
      <c r="AE100" s="59"/>
      <c r="AF100" s="14"/>
      <c r="AG100" s="15">
        <f>Purchases!AG100*(VLOOKUP($A100,Skill_Costs,2)-VLOOKUP(VLOOKUP(VLOOKUP($A100,Skill_Costs,3),Purchases!$A$4:$BL$9,COLUMN()+1),Attribute_Bonus,2))</f>
        <v>0</v>
      </c>
      <c r="AH100" s="59"/>
      <c r="AI100" s="14"/>
      <c r="AJ100" s="15">
        <f>Purchases!AJ100*(VLOOKUP($A100,Skill_Costs,2)-VLOOKUP(VLOOKUP(VLOOKUP($A100,Skill_Costs,3),Purchases!$A$4:$BL$9,COLUMN()+1),Attribute_Bonus,2))</f>
        <v>0</v>
      </c>
      <c r="AK100" s="59"/>
      <c r="AL100" s="14"/>
      <c r="AM100" s="15">
        <f>Purchases!AM100*(VLOOKUP($A100,Skill_Costs,2)-VLOOKUP(VLOOKUP(VLOOKUP($A100,Skill_Costs,3),Purchases!$A$4:$BL$9,COLUMN()+1),Attribute_Bonus,2))</f>
        <v>0</v>
      </c>
      <c r="AN100" s="59"/>
      <c r="AO100" s="14"/>
      <c r="AP100" s="15">
        <f>Purchases!AP100*(VLOOKUP($A100,Skill_Costs,2)-VLOOKUP(VLOOKUP(VLOOKUP($A100,Skill_Costs,3),Purchases!$A$4:$BL$9,COLUMN()+1),Attribute_Bonus,2))</f>
        <v>0</v>
      </c>
      <c r="AQ100" s="59"/>
      <c r="AR100" s="14"/>
      <c r="AS100" s="15">
        <f>Purchases!AS100*(VLOOKUP($A100,Skill_Costs,2)-VLOOKUP(VLOOKUP(VLOOKUP($A100,Skill_Costs,3),Purchases!$A$4:$BL$9,COLUMN()+1),Attribute_Bonus,2))</f>
        <v>0</v>
      </c>
      <c r="AT100" s="59"/>
      <c r="AU100" s="14"/>
      <c r="AV100" s="15">
        <f>Purchases!AV100*(VLOOKUP($A100,Skill_Costs,2)-VLOOKUP(VLOOKUP(VLOOKUP($A100,Skill_Costs,3),Purchases!$A$4:$BL$9,COLUMN()+1),Attribute_Bonus,2))</f>
        <v>0</v>
      </c>
      <c r="AW100" s="59"/>
      <c r="AX100" s="15"/>
      <c r="AY100" s="15">
        <f>Purchases!AY100*(VLOOKUP($A100,Skill_Costs,2)-VLOOKUP(VLOOKUP(VLOOKUP($A100,Skill_Costs,3),Purchases!$A$4:$BL$9,COLUMN()+1),Attribute_Bonus,2))</f>
        <v>0</v>
      </c>
      <c r="AZ100" s="59"/>
      <c r="BA100" s="15"/>
      <c r="BB100" s="15">
        <f>Purchases!BB100*(VLOOKUP($A100,Skill_Costs,2)-VLOOKUP(VLOOKUP(VLOOKUP($A100,Skill_Costs,3),Purchases!$A$4:$BL$9,COLUMN()+1),Attribute_Bonus,2))</f>
        <v>0</v>
      </c>
      <c r="BC100" s="59"/>
      <c r="BD100" s="15"/>
      <c r="BE100" s="15">
        <f>Purchases!BE100*(VLOOKUP($A100,Skill_Costs,2)-VLOOKUP(VLOOKUP(VLOOKUP($A100,Skill_Costs,3),Purchases!$A$4:$BL$9,COLUMN()+1),Attribute_Bonus,2))</f>
        <v>0</v>
      </c>
      <c r="BF100" s="59"/>
      <c r="BG100" s="15"/>
      <c r="BH100" s="15">
        <f>Purchases!BH100*(VLOOKUP($A100,Skill_Costs,2)-VLOOKUP(VLOOKUP(VLOOKUP($A100,Skill_Costs,3),Purchases!$A$4:$BL$9,COLUMN()+1),Attribute_Bonus,2))</f>
        <v>0</v>
      </c>
      <c r="BI100" s="59"/>
      <c r="BJ100" s="15"/>
      <c r="BK100" s="15">
        <f>Purchases!BK100*(VLOOKUP($A100,Skill_Costs,2)-VLOOKUP(VLOOKUP(VLOOKUP($A100,Skill_Costs,3),Purchases!$A$4:$BL$9,COLUMN()+1),Attribute_Bonus,2))</f>
        <v>0</v>
      </c>
      <c r="BL100" s="59"/>
    </row>
    <row r="101" spans="1:64" ht="15">
      <c r="A101" t="str">
        <f>Purchases!A101</f>
        <v>Heal</v>
      </c>
      <c r="B101" s="14"/>
      <c r="C101" s="15"/>
      <c r="D101" s="15"/>
      <c r="E101" s="14"/>
      <c r="F101" s="15">
        <f>Purchases!F101*(VLOOKUP($A101,Skill_Costs,2)-VLOOKUP(VLOOKUP(VLOOKUP($A101,Skill_Costs,3),Purchases!$A$4:$BL$9,COLUMN()+1),Attribute_Bonus,2))</f>
        <v>0</v>
      </c>
      <c r="G101" s="59"/>
      <c r="H101" s="14"/>
      <c r="I101" s="15">
        <f>Purchases!I101*(VLOOKUP($A101,Skill_Costs,2)-VLOOKUP(VLOOKUP(VLOOKUP($A101,Skill_Costs,3),Purchases!$A$4:$BL$9,COLUMN()+1),Attribute_Bonus,2))</f>
        <v>0</v>
      </c>
      <c r="J101" s="59"/>
      <c r="K101" s="14"/>
      <c r="L101" s="15">
        <f>Purchases!L101*(VLOOKUP($A101,Skill_Costs,2)-VLOOKUP(VLOOKUP(VLOOKUP($A101,Skill_Costs,3),Purchases!$A$4:$BL$9,COLUMN()+1),Attribute_Bonus,2))</f>
        <v>0</v>
      </c>
      <c r="M101" s="59"/>
      <c r="N101" s="14"/>
      <c r="O101" s="15">
        <f>Purchases!O101*(VLOOKUP($A101,Skill_Costs,2)-VLOOKUP(VLOOKUP(VLOOKUP($A101,Skill_Costs,3),Purchases!$A$4:$BL$9,COLUMN()+1),Attribute_Bonus,2))</f>
        <v>0</v>
      </c>
      <c r="P101" s="59"/>
      <c r="Q101" s="14"/>
      <c r="R101" s="15">
        <f>Purchases!R101*(VLOOKUP($A101,Skill_Costs,2)-VLOOKUP(VLOOKUP(VLOOKUP($A101,Skill_Costs,3),Purchases!$A$4:$BL$9,COLUMN()+1),Attribute_Bonus,2))</f>
        <v>0</v>
      </c>
      <c r="S101" s="59"/>
      <c r="T101" s="14"/>
      <c r="U101" s="15">
        <f>Purchases!U101*(VLOOKUP($A101,Skill_Costs,2)-VLOOKUP(VLOOKUP(VLOOKUP($A101,Skill_Costs,3),Purchases!$A$4:$BL$9,COLUMN()+1),Attribute_Bonus,2))</f>
        <v>0</v>
      </c>
      <c r="V101" s="59"/>
      <c r="W101" s="14"/>
      <c r="X101" s="15">
        <f>Purchases!X101*(VLOOKUP($A101,Skill_Costs,2)-VLOOKUP(VLOOKUP(VLOOKUP($A101,Skill_Costs,3),Purchases!$A$4:$BL$9,COLUMN()+1),Attribute_Bonus,2))</f>
        <v>0</v>
      </c>
      <c r="Y101" s="59"/>
      <c r="Z101" s="14"/>
      <c r="AA101" s="15">
        <f>Purchases!AA101*(VLOOKUP($A101,Skill_Costs,2)-VLOOKUP(VLOOKUP(VLOOKUP($A101,Skill_Costs,3),Purchases!$A$4:$BL$9,COLUMN()+1),Attribute_Bonus,2))</f>
        <v>0</v>
      </c>
      <c r="AB101" s="59"/>
      <c r="AC101" s="14"/>
      <c r="AD101" s="15">
        <f>Purchases!AD101*(VLOOKUP($A101,Skill_Costs,2)-VLOOKUP(VLOOKUP(VLOOKUP($A101,Skill_Costs,3),Purchases!$A$4:$BL$9,COLUMN()+1),Attribute_Bonus,2))</f>
        <v>0</v>
      </c>
      <c r="AE101" s="59"/>
      <c r="AF101" s="14"/>
      <c r="AG101" s="15">
        <f>Purchases!AG101*(VLOOKUP($A101,Skill_Costs,2)-VLOOKUP(VLOOKUP(VLOOKUP($A101,Skill_Costs,3),Purchases!$A$4:$BL$9,COLUMN()+1),Attribute_Bonus,2))</f>
        <v>0</v>
      </c>
      <c r="AH101" s="59"/>
      <c r="AI101" s="14"/>
      <c r="AJ101" s="15">
        <f>Purchases!AJ101*(VLOOKUP($A101,Skill_Costs,2)-VLOOKUP(VLOOKUP(VLOOKUP($A101,Skill_Costs,3),Purchases!$A$4:$BL$9,COLUMN()+1),Attribute_Bonus,2))</f>
        <v>0</v>
      </c>
      <c r="AK101" s="59"/>
      <c r="AL101" s="14"/>
      <c r="AM101" s="15">
        <f>Purchases!AM101*(VLOOKUP($A101,Skill_Costs,2)-VLOOKUP(VLOOKUP(VLOOKUP($A101,Skill_Costs,3),Purchases!$A$4:$BL$9,COLUMN()+1),Attribute_Bonus,2))</f>
        <v>0</v>
      </c>
      <c r="AN101" s="59"/>
      <c r="AO101" s="14"/>
      <c r="AP101" s="15">
        <f>Purchases!AP101*(VLOOKUP($A101,Skill_Costs,2)-VLOOKUP(VLOOKUP(VLOOKUP($A101,Skill_Costs,3),Purchases!$A$4:$BL$9,COLUMN()+1),Attribute_Bonus,2))</f>
        <v>0</v>
      </c>
      <c r="AQ101" s="59"/>
      <c r="AR101" s="14"/>
      <c r="AS101" s="15">
        <f>Purchases!AS101*(VLOOKUP($A101,Skill_Costs,2)-VLOOKUP(VLOOKUP(VLOOKUP($A101,Skill_Costs,3),Purchases!$A$4:$BL$9,COLUMN()+1),Attribute_Bonus,2))</f>
        <v>0</v>
      </c>
      <c r="AT101" s="59"/>
      <c r="AU101" s="14"/>
      <c r="AV101" s="15">
        <f>Purchases!AV101*(VLOOKUP($A101,Skill_Costs,2)-VLOOKUP(VLOOKUP(VLOOKUP($A101,Skill_Costs,3),Purchases!$A$4:$BL$9,COLUMN()+1),Attribute_Bonus,2))</f>
        <v>0</v>
      </c>
      <c r="AW101" s="59"/>
      <c r="AX101" s="15"/>
      <c r="AY101" s="15">
        <f>Purchases!AY101*(VLOOKUP($A101,Skill_Costs,2)-VLOOKUP(VLOOKUP(VLOOKUP($A101,Skill_Costs,3),Purchases!$A$4:$BL$9,COLUMN()+1),Attribute_Bonus,2))</f>
        <v>0</v>
      </c>
      <c r="AZ101" s="59"/>
      <c r="BA101" s="15"/>
      <c r="BB101" s="15">
        <f>Purchases!BB101*(VLOOKUP($A101,Skill_Costs,2)-VLOOKUP(VLOOKUP(VLOOKUP($A101,Skill_Costs,3),Purchases!$A$4:$BL$9,COLUMN()+1),Attribute_Bonus,2))</f>
        <v>0</v>
      </c>
      <c r="BC101" s="59"/>
      <c r="BD101" s="15"/>
      <c r="BE101" s="15">
        <f>Purchases!BE101*(VLOOKUP($A101,Skill_Costs,2)-VLOOKUP(VLOOKUP(VLOOKUP($A101,Skill_Costs,3),Purchases!$A$4:$BL$9,COLUMN()+1),Attribute_Bonus,2))</f>
        <v>0</v>
      </c>
      <c r="BF101" s="59"/>
      <c r="BG101" s="15"/>
      <c r="BH101" s="15">
        <f>Purchases!BH101*(VLOOKUP($A101,Skill_Costs,2)-VLOOKUP(VLOOKUP(VLOOKUP($A101,Skill_Costs,3),Purchases!$A$4:$BL$9,COLUMN()+1),Attribute_Bonus,2))</f>
        <v>0</v>
      </c>
      <c r="BI101" s="59"/>
      <c r="BJ101" s="15"/>
      <c r="BK101" s="15">
        <f>Purchases!BK101*(VLOOKUP($A101,Skill_Costs,2)-VLOOKUP(VLOOKUP(VLOOKUP($A101,Skill_Costs,3),Purchases!$A$4:$BL$9,COLUMN()+1),Attribute_Bonus,2))</f>
        <v>0</v>
      </c>
      <c r="BL101" s="59"/>
    </row>
    <row r="102" spans="1:64" ht="15">
      <c r="A102" t="str">
        <f>Purchases!A102</f>
        <v>Int Craft/Profession</v>
      </c>
      <c r="B102" s="14"/>
      <c r="C102" s="15"/>
      <c r="D102" s="15"/>
      <c r="E102" s="14"/>
      <c r="F102" s="15">
        <f>Purchases!F102*(VLOOKUP($A102,Skill_Costs,2)-VLOOKUP(VLOOKUP(VLOOKUP($A102,Skill_Costs,3),Purchases!$A$4:$BL$9,COLUMN()+1),Attribute_Bonus,2))</f>
        <v>0</v>
      </c>
      <c r="G102" s="59"/>
      <c r="H102" s="14"/>
      <c r="I102" s="15">
        <f>Purchases!I102*(VLOOKUP($A102,Skill_Costs,2)-VLOOKUP(VLOOKUP(VLOOKUP($A102,Skill_Costs,3),Purchases!$A$4:$BL$9,COLUMN()+1),Attribute_Bonus,2))</f>
        <v>0</v>
      </c>
      <c r="J102" s="59"/>
      <c r="K102" s="14"/>
      <c r="L102" s="15">
        <f>Purchases!L102*(VLOOKUP($A102,Skill_Costs,2)-VLOOKUP(VLOOKUP(VLOOKUP($A102,Skill_Costs,3),Purchases!$A$4:$BL$9,COLUMN()+1),Attribute_Bonus,2))</f>
        <v>0</v>
      </c>
      <c r="M102" s="59"/>
      <c r="N102" s="14"/>
      <c r="O102" s="15">
        <f>Purchases!O102*(VLOOKUP($A102,Skill_Costs,2)-VLOOKUP(VLOOKUP(VLOOKUP($A102,Skill_Costs,3),Purchases!$A$4:$BL$9,COLUMN()+1),Attribute_Bonus,2))</f>
        <v>0</v>
      </c>
      <c r="P102" s="59"/>
      <c r="Q102" s="14"/>
      <c r="R102" s="15">
        <f>Purchases!R102*(VLOOKUP($A102,Skill_Costs,2)-VLOOKUP(VLOOKUP(VLOOKUP($A102,Skill_Costs,3),Purchases!$A$4:$BL$9,COLUMN()+1),Attribute_Bonus,2))</f>
        <v>0</v>
      </c>
      <c r="S102" s="59"/>
      <c r="T102" s="14"/>
      <c r="U102" s="15">
        <f>Purchases!U102*(VLOOKUP($A102,Skill_Costs,2)-VLOOKUP(VLOOKUP(VLOOKUP($A102,Skill_Costs,3),Purchases!$A$4:$BL$9,COLUMN()+1),Attribute_Bonus,2))</f>
        <v>0</v>
      </c>
      <c r="V102" s="59"/>
      <c r="W102" s="14"/>
      <c r="X102" s="15">
        <f>Purchases!X102*(VLOOKUP($A102,Skill_Costs,2)-VLOOKUP(VLOOKUP(VLOOKUP($A102,Skill_Costs,3),Purchases!$A$4:$BL$9,COLUMN()+1),Attribute_Bonus,2))</f>
        <v>0</v>
      </c>
      <c r="Y102" s="59"/>
      <c r="Z102" s="14"/>
      <c r="AA102" s="15">
        <f>Purchases!AA102*(VLOOKUP($A102,Skill_Costs,2)-VLOOKUP(VLOOKUP(VLOOKUP($A102,Skill_Costs,3),Purchases!$A$4:$BL$9,COLUMN()+1),Attribute_Bonus,2))</f>
        <v>0</v>
      </c>
      <c r="AB102" s="59"/>
      <c r="AC102" s="14"/>
      <c r="AD102" s="15">
        <f>Purchases!AD102*(VLOOKUP($A102,Skill_Costs,2)-VLOOKUP(VLOOKUP(VLOOKUP($A102,Skill_Costs,3),Purchases!$A$4:$BL$9,COLUMN()+1),Attribute_Bonus,2))</f>
        <v>0</v>
      </c>
      <c r="AE102" s="59"/>
      <c r="AF102" s="14"/>
      <c r="AG102" s="15">
        <f>Purchases!AG102*(VLOOKUP($A102,Skill_Costs,2)-VLOOKUP(VLOOKUP(VLOOKUP($A102,Skill_Costs,3),Purchases!$A$4:$BL$9,COLUMN()+1),Attribute_Bonus,2))</f>
        <v>0</v>
      </c>
      <c r="AH102" s="59"/>
      <c r="AI102" s="14"/>
      <c r="AJ102" s="15">
        <f>Purchases!AJ102*(VLOOKUP($A102,Skill_Costs,2)-VLOOKUP(VLOOKUP(VLOOKUP($A102,Skill_Costs,3),Purchases!$A$4:$BL$9,COLUMN()+1),Attribute_Bonus,2))</f>
        <v>0</v>
      </c>
      <c r="AK102" s="59"/>
      <c r="AL102" s="14"/>
      <c r="AM102" s="15">
        <f>Purchases!AM102*(VLOOKUP($A102,Skill_Costs,2)-VLOOKUP(VLOOKUP(VLOOKUP($A102,Skill_Costs,3),Purchases!$A$4:$BL$9,COLUMN()+1),Attribute_Bonus,2))</f>
        <v>0</v>
      </c>
      <c r="AN102" s="59"/>
      <c r="AO102" s="14"/>
      <c r="AP102" s="15">
        <f>Purchases!AP102*(VLOOKUP($A102,Skill_Costs,2)-VLOOKUP(VLOOKUP(VLOOKUP($A102,Skill_Costs,3),Purchases!$A$4:$BL$9,COLUMN()+1),Attribute_Bonus,2))</f>
        <v>0</v>
      </c>
      <c r="AQ102" s="59"/>
      <c r="AR102" s="14"/>
      <c r="AS102" s="15">
        <f>Purchases!AS102*(VLOOKUP($A102,Skill_Costs,2)-VLOOKUP(VLOOKUP(VLOOKUP($A102,Skill_Costs,3),Purchases!$A$4:$BL$9,COLUMN()+1),Attribute_Bonus,2))</f>
        <v>0</v>
      </c>
      <c r="AT102" s="59"/>
      <c r="AU102" s="14"/>
      <c r="AV102" s="15">
        <f>Purchases!AV102*(VLOOKUP($A102,Skill_Costs,2)-VLOOKUP(VLOOKUP(VLOOKUP($A102,Skill_Costs,3),Purchases!$A$4:$BL$9,COLUMN()+1),Attribute_Bonus,2))</f>
        <v>0</v>
      </c>
      <c r="AW102" s="59"/>
      <c r="AX102" s="15"/>
      <c r="AY102" s="15">
        <f>Purchases!AY102*(VLOOKUP($A102,Skill_Costs,2)-VLOOKUP(VLOOKUP(VLOOKUP($A102,Skill_Costs,3),Purchases!$A$4:$BL$9,COLUMN()+1),Attribute_Bonus,2))</f>
        <v>0</v>
      </c>
      <c r="AZ102" s="59"/>
      <c r="BA102" s="15"/>
      <c r="BB102" s="15">
        <f>Purchases!BB102*(VLOOKUP($A102,Skill_Costs,2)-VLOOKUP(VLOOKUP(VLOOKUP($A102,Skill_Costs,3),Purchases!$A$4:$BL$9,COLUMN()+1),Attribute_Bonus,2))</f>
        <v>0</v>
      </c>
      <c r="BC102" s="59"/>
      <c r="BD102" s="15"/>
      <c r="BE102" s="15">
        <f>Purchases!BE102*(VLOOKUP($A102,Skill_Costs,2)-VLOOKUP(VLOOKUP(VLOOKUP($A102,Skill_Costs,3),Purchases!$A$4:$BL$9,COLUMN()+1),Attribute_Bonus,2))</f>
        <v>0</v>
      </c>
      <c r="BF102" s="59"/>
      <c r="BG102" s="15"/>
      <c r="BH102" s="15">
        <f>Purchases!BH102*(VLOOKUP($A102,Skill_Costs,2)-VLOOKUP(VLOOKUP(VLOOKUP($A102,Skill_Costs,3),Purchases!$A$4:$BL$9,COLUMN()+1),Attribute_Bonus,2))</f>
        <v>0</v>
      </c>
      <c r="BI102" s="59"/>
      <c r="BJ102" s="15"/>
      <c r="BK102" s="15">
        <f>Purchases!BK102*(VLOOKUP($A102,Skill_Costs,2)-VLOOKUP(VLOOKUP(VLOOKUP($A102,Skill_Costs,3),Purchases!$A$4:$BL$9,COLUMN()+1),Attribute_Bonus,2))</f>
        <v>0</v>
      </c>
      <c r="BL102" s="59"/>
    </row>
    <row r="103" spans="1:64" ht="15">
      <c r="A103" t="str">
        <f>Purchases!A103</f>
        <v>Int Craft/Profession</v>
      </c>
      <c r="B103" s="14"/>
      <c r="C103" s="15"/>
      <c r="D103" s="15"/>
      <c r="E103" s="14"/>
      <c r="F103" s="15">
        <f>Purchases!F103*(VLOOKUP($A103,Skill_Costs,2)-VLOOKUP(VLOOKUP(VLOOKUP($A103,Skill_Costs,3),Purchases!$A$4:$BL$9,COLUMN()+1),Attribute_Bonus,2))</f>
        <v>0</v>
      </c>
      <c r="G103" s="59"/>
      <c r="H103" s="14"/>
      <c r="I103" s="15">
        <f>Purchases!I103*(VLOOKUP($A103,Skill_Costs,2)-VLOOKUP(VLOOKUP(VLOOKUP($A103,Skill_Costs,3),Purchases!$A$4:$BL$9,COLUMN()+1),Attribute_Bonus,2))</f>
        <v>0</v>
      </c>
      <c r="J103" s="59"/>
      <c r="K103" s="14"/>
      <c r="L103" s="15">
        <f>Purchases!L103*(VLOOKUP($A103,Skill_Costs,2)-VLOOKUP(VLOOKUP(VLOOKUP($A103,Skill_Costs,3),Purchases!$A$4:$BL$9,COLUMN()+1),Attribute_Bonus,2))</f>
        <v>0</v>
      </c>
      <c r="M103" s="59"/>
      <c r="N103" s="14"/>
      <c r="O103" s="15">
        <f>Purchases!O103*(VLOOKUP($A103,Skill_Costs,2)-VLOOKUP(VLOOKUP(VLOOKUP($A103,Skill_Costs,3),Purchases!$A$4:$BL$9,COLUMN()+1),Attribute_Bonus,2))</f>
        <v>0</v>
      </c>
      <c r="P103" s="59"/>
      <c r="Q103" s="14"/>
      <c r="R103" s="15">
        <f>Purchases!R103*(VLOOKUP($A103,Skill_Costs,2)-VLOOKUP(VLOOKUP(VLOOKUP($A103,Skill_Costs,3),Purchases!$A$4:$BL$9,COLUMN()+1),Attribute_Bonus,2))</f>
        <v>0</v>
      </c>
      <c r="S103" s="59"/>
      <c r="T103" s="14"/>
      <c r="U103" s="15">
        <f>Purchases!U103*(VLOOKUP($A103,Skill_Costs,2)-VLOOKUP(VLOOKUP(VLOOKUP($A103,Skill_Costs,3),Purchases!$A$4:$BL$9,COLUMN()+1),Attribute_Bonus,2))</f>
        <v>0</v>
      </c>
      <c r="V103" s="59"/>
      <c r="W103" s="14"/>
      <c r="X103" s="15">
        <f>Purchases!X103*(VLOOKUP($A103,Skill_Costs,2)-VLOOKUP(VLOOKUP(VLOOKUP($A103,Skill_Costs,3),Purchases!$A$4:$BL$9,COLUMN()+1),Attribute_Bonus,2))</f>
        <v>0</v>
      </c>
      <c r="Y103" s="59"/>
      <c r="Z103" s="14"/>
      <c r="AA103" s="15">
        <f>Purchases!AA103*(VLOOKUP($A103,Skill_Costs,2)-VLOOKUP(VLOOKUP(VLOOKUP($A103,Skill_Costs,3),Purchases!$A$4:$BL$9,COLUMN()+1),Attribute_Bonus,2))</f>
        <v>0</v>
      </c>
      <c r="AB103" s="59"/>
      <c r="AC103" s="14"/>
      <c r="AD103" s="15">
        <f>Purchases!AD103*(VLOOKUP($A103,Skill_Costs,2)-VLOOKUP(VLOOKUP(VLOOKUP($A103,Skill_Costs,3),Purchases!$A$4:$BL$9,COLUMN()+1),Attribute_Bonus,2))</f>
        <v>0</v>
      </c>
      <c r="AE103" s="59"/>
      <c r="AF103" s="14"/>
      <c r="AG103" s="15">
        <f>Purchases!AG103*(VLOOKUP($A103,Skill_Costs,2)-VLOOKUP(VLOOKUP(VLOOKUP($A103,Skill_Costs,3),Purchases!$A$4:$BL$9,COLUMN()+1),Attribute_Bonus,2))</f>
        <v>0</v>
      </c>
      <c r="AH103" s="59"/>
      <c r="AI103" s="14"/>
      <c r="AJ103" s="15">
        <f>Purchases!AJ103*(VLOOKUP($A103,Skill_Costs,2)-VLOOKUP(VLOOKUP(VLOOKUP($A103,Skill_Costs,3),Purchases!$A$4:$BL$9,COLUMN()+1),Attribute_Bonus,2))</f>
        <v>0</v>
      </c>
      <c r="AK103" s="59"/>
      <c r="AL103" s="14"/>
      <c r="AM103" s="15">
        <f>Purchases!AM103*(VLOOKUP($A103,Skill_Costs,2)-VLOOKUP(VLOOKUP(VLOOKUP($A103,Skill_Costs,3),Purchases!$A$4:$BL$9,COLUMN()+1),Attribute_Bonus,2))</f>
        <v>0</v>
      </c>
      <c r="AN103" s="59"/>
      <c r="AO103" s="14"/>
      <c r="AP103" s="15">
        <f>Purchases!AP103*(VLOOKUP($A103,Skill_Costs,2)-VLOOKUP(VLOOKUP(VLOOKUP($A103,Skill_Costs,3),Purchases!$A$4:$BL$9,COLUMN()+1),Attribute_Bonus,2))</f>
        <v>0</v>
      </c>
      <c r="AQ103" s="59"/>
      <c r="AR103" s="14"/>
      <c r="AS103" s="15">
        <f>Purchases!AS103*(VLOOKUP($A103,Skill_Costs,2)-VLOOKUP(VLOOKUP(VLOOKUP($A103,Skill_Costs,3),Purchases!$A$4:$BL$9,COLUMN()+1),Attribute_Bonus,2))</f>
        <v>0</v>
      </c>
      <c r="AT103" s="59"/>
      <c r="AU103" s="14"/>
      <c r="AV103" s="15">
        <f>Purchases!AV103*(VLOOKUP($A103,Skill_Costs,2)-VLOOKUP(VLOOKUP(VLOOKUP($A103,Skill_Costs,3),Purchases!$A$4:$BL$9,COLUMN()+1),Attribute_Bonus,2))</f>
        <v>0</v>
      </c>
      <c r="AW103" s="59"/>
      <c r="AX103" s="15"/>
      <c r="AY103" s="15">
        <f>Purchases!AY103*(VLOOKUP($A103,Skill_Costs,2)-VLOOKUP(VLOOKUP(VLOOKUP($A103,Skill_Costs,3),Purchases!$A$4:$BL$9,COLUMN()+1),Attribute_Bonus,2))</f>
        <v>0</v>
      </c>
      <c r="AZ103" s="59"/>
      <c r="BA103" s="15"/>
      <c r="BB103" s="15">
        <f>Purchases!BB103*(VLOOKUP($A103,Skill_Costs,2)-VLOOKUP(VLOOKUP(VLOOKUP($A103,Skill_Costs,3),Purchases!$A$4:$BL$9,COLUMN()+1),Attribute_Bonus,2))</f>
        <v>0</v>
      </c>
      <c r="BC103" s="59"/>
      <c r="BD103" s="15"/>
      <c r="BE103" s="15">
        <f>Purchases!BE103*(VLOOKUP($A103,Skill_Costs,2)-VLOOKUP(VLOOKUP(VLOOKUP($A103,Skill_Costs,3),Purchases!$A$4:$BL$9,COLUMN()+1),Attribute_Bonus,2))</f>
        <v>0</v>
      </c>
      <c r="BF103" s="59"/>
      <c r="BG103" s="15"/>
      <c r="BH103" s="15">
        <f>Purchases!BH103*(VLOOKUP($A103,Skill_Costs,2)-VLOOKUP(VLOOKUP(VLOOKUP($A103,Skill_Costs,3),Purchases!$A$4:$BL$9,COLUMN()+1),Attribute_Bonus,2))</f>
        <v>0</v>
      </c>
      <c r="BI103" s="59"/>
      <c r="BJ103" s="15"/>
      <c r="BK103" s="15">
        <f>Purchases!BK103*(VLOOKUP($A103,Skill_Costs,2)-VLOOKUP(VLOOKUP(VLOOKUP($A103,Skill_Costs,3),Purchases!$A$4:$BL$9,COLUMN()+1),Attribute_Bonus,2))</f>
        <v>0</v>
      </c>
      <c r="BL103" s="59"/>
    </row>
    <row r="104" spans="1:64" ht="15">
      <c r="A104" t="str">
        <f>Purchases!A104</f>
        <v>Int Craft/Profession</v>
      </c>
      <c r="B104" s="14"/>
      <c r="C104" s="15"/>
      <c r="D104" s="15"/>
      <c r="E104" s="14"/>
      <c r="F104" s="15">
        <f>Purchases!F104*(VLOOKUP($A104,Skill_Costs,2)-VLOOKUP(VLOOKUP(VLOOKUP($A104,Skill_Costs,3),Purchases!$A$4:$BL$9,COLUMN()+1),Attribute_Bonus,2))</f>
        <v>0</v>
      </c>
      <c r="G104" s="59"/>
      <c r="H104" s="14"/>
      <c r="I104" s="15">
        <f>Purchases!I104*(VLOOKUP($A104,Skill_Costs,2)-VLOOKUP(VLOOKUP(VLOOKUP($A104,Skill_Costs,3),Purchases!$A$4:$BL$9,COLUMN()+1),Attribute_Bonus,2))</f>
        <v>0</v>
      </c>
      <c r="J104" s="59"/>
      <c r="K104" s="14"/>
      <c r="L104" s="15">
        <f>Purchases!L104*(VLOOKUP($A104,Skill_Costs,2)-VLOOKUP(VLOOKUP(VLOOKUP($A104,Skill_Costs,3),Purchases!$A$4:$BL$9,COLUMN()+1),Attribute_Bonus,2))</f>
        <v>0</v>
      </c>
      <c r="M104" s="59"/>
      <c r="N104" s="14"/>
      <c r="O104" s="15">
        <f>Purchases!O104*(VLOOKUP($A104,Skill_Costs,2)-VLOOKUP(VLOOKUP(VLOOKUP($A104,Skill_Costs,3),Purchases!$A$4:$BL$9,COLUMN()+1),Attribute_Bonus,2))</f>
        <v>0</v>
      </c>
      <c r="P104" s="59"/>
      <c r="Q104" s="14"/>
      <c r="R104" s="15">
        <f>Purchases!R104*(VLOOKUP($A104,Skill_Costs,2)-VLOOKUP(VLOOKUP(VLOOKUP($A104,Skill_Costs,3),Purchases!$A$4:$BL$9,COLUMN()+1),Attribute_Bonus,2))</f>
        <v>0</v>
      </c>
      <c r="S104" s="59"/>
      <c r="T104" s="14"/>
      <c r="U104" s="15">
        <f>Purchases!U104*(VLOOKUP($A104,Skill_Costs,2)-VLOOKUP(VLOOKUP(VLOOKUP($A104,Skill_Costs,3),Purchases!$A$4:$BL$9,COLUMN()+1),Attribute_Bonus,2))</f>
        <v>0</v>
      </c>
      <c r="V104" s="59"/>
      <c r="W104" s="14"/>
      <c r="X104" s="15">
        <f>Purchases!X104*(VLOOKUP($A104,Skill_Costs,2)-VLOOKUP(VLOOKUP(VLOOKUP($A104,Skill_Costs,3),Purchases!$A$4:$BL$9,COLUMN()+1),Attribute_Bonus,2))</f>
        <v>0</v>
      </c>
      <c r="Y104" s="59"/>
      <c r="Z104" s="14"/>
      <c r="AA104" s="15">
        <f>Purchases!AA104*(VLOOKUP($A104,Skill_Costs,2)-VLOOKUP(VLOOKUP(VLOOKUP($A104,Skill_Costs,3),Purchases!$A$4:$BL$9,COLUMN()+1),Attribute_Bonus,2))</f>
        <v>0</v>
      </c>
      <c r="AB104" s="59"/>
      <c r="AC104" s="14"/>
      <c r="AD104" s="15">
        <f>Purchases!AD104*(VLOOKUP($A104,Skill_Costs,2)-VLOOKUP(VLOOKUP(VLOOKUP($A104,Skill_Costs,3),Purchases!$A$4:$BL$9,COLUMN()+1),Attribute_Bonus,2))</f>
        <v>0</v>
      </c>
      <c r="AE104" s="59"/>
      <c r="AF104" s="14"/>
      <c r="AG104" s="15">
        <f>Purchases!AG104*(VLOOKUP($A104,Skill_Costs,2)-VLOOKUP(VLOOKUP(VLOOKUP($A104,Skill_Costs,3),Purchases!$A$4:$BL$9,COLUMN()+1),Attribute_Bonus,2))</f>
        <v>0</v>
      </c>
      <c r="AH104" s="59"/>
      <c r="AI104" s="14"/>
      <c r="AJ104" s="15">
        <f>Purchases!AJ104*(VLOOKUP($A104,Skill_Costs,2)-VLOOKUP(VLOOKUP(VLOOKUP($A104,Skill_Costs,3),Purchases!$A$4:$BL$9,COLUMN()+1),Attribute_Bonus,2))</f>
        <v>0</v>
      </c>
      <c r="AK104" s="59"/>
      <c r="AL104" s="14"/>
      <c r="AM104" s="15">
        <f>Purchases!AM104*(VLOOKUP($A104,Skill_Costs,2)-VLOOKUP(VLOOKUP(VLOOKUP($A104,Skill_Costs,3),Purchases!$A$4:$BL$9,COLUMN()+1),Attribute_Bonus,2))</f>
        <v>0</v>
      </c>
      <c r="AN104" s="59"/>
      <c r="AO104" s="14"/>
      <c r="AP104" s="15">
        <f>Purchases!AP104*(VLOOKUP($A104,Skill_Costs,2)-VLOOKUP(VLOOKUP(VLOOKUP($A104,Skill_Costs,3),Purchases!$A$4:$BL$9,COLUMN()+1),Attribute_Bonus,2))</f>
        <v>0</v>
      </c>
      <c r="AQ104" s="59"/>
      <c r="AR104" s="14"/>
      <c r="AS104" s="15">
        <f>Purchases!AS104*(VLOOKUP($A104,Skill_Costs,2)-VLOOKUP(VLOOKUP(VLOOKUP($A104,Skill_Costs,3),Purchases!$A$4:$BL$9,COLUMN()+1),Attribute_Bonus,2))</f>
        <v>0</v>
      </c>
      <c r="AT104" s="59"/>
      <c r="AU104" s="14"/>
      <c r="AV104" s="15">
        <f>Purchases!AV104*(VLOOKUP($A104,Skill_Costs,2)-VLOOKUP(VLOOKUP(VLOOKUP($A104,Skill_Costs,3),Purchases!$A$4:$BL$9,COLUMN()+1),Attribute_Bonus,2))</f>
        <v>0</v>
      </c>
      <c r="AW104" s="59"/>
      <c r="AX104" s="15"/>
      <c r="AY104" s="15">
        <f>Purchases!AY104*(VLOOKUP($A104,Skill_Costs,2)-VLOOKUP(VLOOKUP(VLOOKUP($A104,Skill_Costs,3),Purchases!$A$4:$BL$9,COLUMN()+1),Attribute_Bonus,2))</f>
        <v>0</v>
      </c>
      <c r="AZ104" s="59"/>
      <c r="BA104" s="15"/>
      <c r="BB104" s="15">
        <f>Purchases!BB104*(VLOOKUP($A104,Skill_Costs,2)-VLOOKUP(VLOOKUP(VLOOKUP($A104,Skill_Costs,3),Purchases!$A$4:$BL$9,COLUMN()+1),Attribute_Bonus,2))</f>
        <v>0</v>
      </c>
      <c r="BC104" s="59"/>
      <c r="BD104" s="15"/>
      <c r="BE104" s="15">
        <f>Purchases!BE104*(VLOOKUP($A104,Skill_Costs,2)-VLOOKUP(VLOOKUP(VLOOKUP($A104,Skill_Costs,3),Purchases!$A$4:$BL$9,COLUMN()+1),Attribute_Bonus,2))</f>
        <v>0</v>
      </c>
      <c r="BF104" s="59"/>
      <c r="BG104" s="15"/>
      <c r="BH104" s="15">
        <f>Purchases!BH104*(VLOOKUP($A104,Skill_Costs,2)-VLOOKUP(VLOOKUP(VLOOKUP($A104,Skill_Costs,3),Purchases!$A$4:$BL$9,COLUMN()+1),Attribute_Bonus,2))</f>
        <v>0</v>
      </c>
      <c r="BI104" s="59"/>
      <c r="BJ104" s="15"/>
      <c r="BK104" s="15">
        <f>Purchases!BK104*(VLOOKUP($A104,Skill_Costs,2)-VLOOKUP(VLOOKUP(VLOOKUP($A104,Skill_Costs,3),Purchases!$A$4:$BL$9,COLUMN()+1),Attribute_Bonus,2))</f>
        <v>0</v>
      </c>
      <c r="BL104" s="59"/>
    </row>
    <row r="105" spans="1:64" ht="15">
      <c r="A105" t="str">
        <f>Purchases!A105</f>
        <v>Intimidate</v>
      </c>
      <c r="B105" s="14"/>
      <c r="C105" s="15"/>
      <c r="D105" s="15"/>
      <c r="E105" s="14"/>
      <c r="F105" s="15">
        <f>Purchases!F105*(VLOOKUP($A105,Skill_Costs,2)-VLOOKUP(VLOOKUP(VLOOKUP($A105,Skill_Costs,3),Purchases!$A$4:$BL$9,COLUMN()+1),Attribute_Bonus,2))</f>
        <v>0</v>
      </c>
      <c r="G105" s="59"/>
      <c r="H105" s="14"/>
      <c r="I105" s="15">
        <f>Purchases!I105*(VLOOKUP($A105,Skill_Costs,2)-VLOOKUP(VLOOKUP(VLOOKUP($A105,Skill_Costs,3),Purchases!$A$4:$BL$9,COLUMN()+1),Attribute_Bonus,2))</f>
        <v>0</v>
      </c>
      <c r="J105" s="59"/>
      <c r="K105" s="14"/>
      <c r="L105" s="15">
        <f>Purchases!L105*(VLOOKUP($A105,Skill_Costs,2)-VLOOKUP(VLOOKUP(VLOOKUP($A105,Skill_Costs,3),Purchases!$A$4:$BL$9,COLUMN()+1),Attribute_Bonus,2))</f>
        <v>0</v>
      </c>
      <c r="M105" s="59"/>
      <c r="N105" s="14"/>
      <c r="O105" s="15">
        <f>Purchases!O105*(VLOOKUP($A105,Skill_Costs,2)-VLOOKUP(VLOOKUP(VLOOKUP($A105,Skill_Costs,3),Purchases!$A$4:$BL$9,COLUMN()+1),Attribute_Bonus,2))</f>
        <v>0</v>
      </c>
      <c r="P105" s="59"/>
      <c r="Q105" s="14"/>
      <c r="R105" s="15">
        <f>Purchases!R105*(VLOOKUP($A105,Skill_Costs,2)-VLOOKUP(VLOOKUP(VLOOKUP($A105,Skill_Costs,3),Purchases!$A$4:$BL$9,COLUMN()+1),Attribute_Bonus,2))</f>
        <v>0</v>
      </c>
      <c r="S105" s="59"/>
      <c r="T105" s="14"/>
      <c r="U105" s="15">
        <f>Purchases!U105*(VLOOKUP($A105,Skill_Costs,2)-VLOOKUP(VLOOKUP(VLOOKUP($A105,Skill_Costs,3),Purchases!$A$4:$BL$9,COLUMN()+1),Attribute_Bonus,2))</f>
        <v>0</v>
      </c>
      <c r="V105" s="59"/>
      <c r="W105" s="14"/>
      <c r="X105" s="15">
        <f>Purchases!X105*(VLOOKUP($A105,Skill_Costs,2)-VLOOKUP(VLOOKUP(VLOOKUP($A105,Skill_Costs,3),Purchases!$A$4:$BL$9,COLUMN()+1),Attribute_Bonus,2))</f>
        <v>0</v>
      </c>
      <c r="Y105" s="59"/>
      <c r="Z105" s="14"/>
      <c r="AA105" s="15">
        <f>Purchases!AA105*(VLOOKUP($A105,Skill_Costs,2)-VLOOKUP(VLOOKUP(VLOOKUP($A105,Skill_Costs,3),Purchases!$A$4:$BL$9,COLUMN()+1),Attribute_Bonus,2))</f>
        <v>0</v>
      </c>
      <c r="AB105" s="59"/>
      <c r="AC105" s="14"/>
      <c r="AD105" s="15">
        <f>Purchases!AD105*(VLOOKUP($A105,Skill_Costs,2)-VLOOKUP(VLOOKUP(VLOOKUP($A105,Skill_Costs,3),Purchases!$A$4:$BL$9,COLUMN()+1),Attribute_Bonus,2))</f>
        <v>0</v>
      </c>
      <c r="AE105" s="59"/>
      <c r="AF105" s="14"/>
      <c r="AG105" s="15">
        <f>Purchases!AG105*(VLOOKUP($A105,Skill_Costs,2)-VLOOKUP(VLOOKUP(VLOOKUP($A105,Skill_Costs,3),Purchases!$A$4:$BL$9,COLUMN()+1),Attribute_Bonus,2))</f>
        <v>0</v>
      </c>
      <c r="AH105" s="59"/>
      <c r="AI105" s="14"/>
      <c r="AJ105" s="15">
        <f>Purchases!AJ105*(VLOOKUP($A105,Skill_Costs,2)-VLOOKUP(VLOOKUP(VLOOKUP($A105,Skill_Costs,3),Purchases!$A$4:$BL$9,COLUMN()+1),Attribute_Bonus,2))</f>
        <v>0</v>
      </c>
      <c r="AK105" s="59"/>
      <c r="AL105" s="14"/>
      <c r="AM105" s="15">
        <f>Purchases!AM105*(VLOOKUP($A105,Skill_Costs,2)-VLOOKUP(VLOOKUP(VLOOKUP($A105,Skill_Costs,3),Purchases!$A$4:$BL$9,COLUMN()+1),Attribute_Bonus,2))</f>
        <v>0</v>
      </c>
      <c r="AN105" s="59"/>
      <c r="AO105" s="14"/>
      <c r="AP105" s="15">
        <f>Purchases!AP105*(VLOOKUP($A105,Skill_Costs,2)-VLOOKUP(VLOOKUP(VLOOKUP($A105,Skill_Costs,3),Purchases!$A$4:$BL$9,COLUMN()+1),Attribute_Bonus,2))</f>
        <v>0</v>
      </c>
      <c r="AQ105" s="59"/>
      <c r="AR105" s="14"/>
      <c r="AS105" s="15">
        <f>Purchases!AS105*(VLOOKUP($A105,Skill_Costs,2)-VLOOKUP(VLOOKUP(VLOOKUP($A105,Skill_Costs,3),Purchases!$A$4:$BL$9,COLUMN()+1),Attribute_Bonus,2))</f>
        <v>0</v>
      </c>
      <c r="AT105" s="59"/>
      <c r="AU105" s="14"/>
      <c r="AV105" s="15">
        <f>Purchases!AV105*(VLOOKUP($A105,Skill_Costs,2)-VLOOKUP(VLOOKUP(VLOOKUP($A105,Skill_Costs,3),Purchases!$A$4:$BL$9,COLUMN()+1),Attribute_Bonus,2))</f>
        <v>0</v>
      </c>
      <c r="AW105" s="59"/>
      <c r="AX105" s="15"/>
      <c r="AY105" s="15">
        <f>Purchases!AY105*(VLOOKUP($A105,Skill_Costs,2)-VLOOKUP(VLOOKUP(VLOOKUP($A105,Skill_Costs,3),Purchases!$A$4:$BL$9,COLUMN()+1),Attribute_Bonus,2))</f>
        <v>0</v>
      </c>
      <c r="AZ105" s="59"/>
      <c r="BA105" s="15"/>
      <c r="BB105" s="15">
        <f>Purchases!BB105*(VLOOKUP($A105,Skill_Costs,2)-VLOOKUP(VLOOKUP(VLOOKUP($A105,Skill_Costs,3),Purchases!$A$4:$BL$9,COLUMN()+1),Attribute_Bonus,2))</f>
        <v>0</v>
      </c>
      <c r="BC105" s="59"/>
      <c r="BD105" s="15"/>
      <c r="BE105" s="15">
        <f>Purchases!BE105*(VLOOKUP($A105,Skill_Costs,2)-VLOOKUP(VLOOKUP(VLOOKUP($A105,Skill_Costs,3),Purchases!$A$4:$BL$9,COLUMN()+1),Attribute_Bonus,2))</f>
        <v>0</v>
      </c>
      <c r="BF105" s="59"/>
      <c r="BG105" s="15"/>
      <c r="BH105" s="15">
        <f>Purchases!BH105*(VLOOKUP($A105,Skill_Costs,2)-VLOOKUP(VLOOKUP(VLOOKUP($A105,Skill_Costs,3),Purchases!$A$4:$BL$9,COLUMN()+1),Attribute_Bonus,2))</f>
        <v>0</v>
      </c>
      <c r="BI105" s="59"/>
      <c r="BJ105" s="15"/>
      <c r="BK105" s="15">
        <f>Purchases!BK105*(VLOOKUP($A105,Skill_Costs,2)-VLOOKUP(VLOOKUP(VLOOKUP($A105,Skill_Costs,3),Purchases!$A$4:$BL$9,COLUMN()+1),Attribute_Bonus,2))</f>
        <v>0</v>
      </c>
      <c r="BL105" s="59"/>
    </row>
    <row r="106" spans="1:64" ht="15">
      <c r="A106" t="str">
        <f>Purchases!A106</f>
        <v>Knowledge</v>
      </c>
      <c r="B106" s="14"/>
      <c r="C106" s="15"/>
      <c r="D106" s="15"/>
      <c r="E106" s="14"/>
      <c r="F106" s="15">
        <f>Purchases!F106*(VLOOKUP($A106,Skill_Costs,2)-VLOOKUP(VLOOKUP(VLOOKUP($A106,Skill_Costs,3),Purchases!$A$4:$BL$9,COLUMN()+1),Attribute_Bonus,2))</f>
        <v>0</v>
      </c>
      <c r="G106" s="59"/>
      <c r="H106" s="14"/>
      <c r="I106" s="15">
        <f>Purchases!I106*(VLOOKUP($A106,Skill_Costs,2)-VLOOKUP(VLOOKUP(VLOOKUP($A106,Skill_Costs,3),Purchases!$A$4:$BL$9,COLUMN()+1),Attribute_Bonus,2))</f>
        <v>0</v>
      </c>
      <c r="J106" s="59"/>
      <c r="K106" s="14"/>
      <c r="L106" s="15">
        <f>Purchases!L106*(VLOOKUP($A106,Skill_Costs,2)-VLOOKUP(VLOOKUP(VLOOKUP($A106,Skill_Costs,3),Purchases!$A$4:$BL$9,COLUMN()+1),Attribute_Bonus,2))</f>
        <v>0</v>
      </c>
      <c r="M106" s="59"/>
      <c r="N106" s="14"/>
      <c r="O106" s="15">
        <f>Purchases!O106*(VLOOKUP($A106,Skill_Costs,2)-VLOOKUP(VLOOKUP(VLOOKUP($A106,Skill_Costs,3),Purchases!$A$4:$BL$9,COLUMN()+1),Attribute_Bonus,2))</f>
        <v>0</v>
      </c>
      <c r="P106" s="59"/>
      <c r="Q106" s="14"/>
      <c r="R106" s="15">
        <f>Purchases!R106*(VLOOKUP($A106,Skill_Costs,2)-VLOOKUP(VLOOKUP(VLOOKUP($A106,Skill_Costs,3),Purchases!$A$4:$BL$9,COLUMN()+1),Attribute_Bonus,2))</f>
        <v>0</v>
      </c>
      <c r="S106" s="59"/>
      <c r="T106" s="14"/>
      <c r="U106" s="15">
        <f>Purchases!U106*(VLOOKUP($A106,Skill_Costs,2)-VLOOKUP(VLOOKUP(VLOOKUP($A106,Skill_Costs,3),Purchases!$A$4:$BL$9,COLUMN()+1),Attribute_Bonus,2))</f>
        <v>0</v>
      </c>
      <c r="V106" s="59"/>
      <c r="W106" s="14"/>
      <c r="X106" s="15">
        <f>Purchases!X106*(VLOOKUP($A106,Skill_Costs,2)-VLOOKUP(VLOOKUP(VLOOKUP($A106,Skill_Costs,3),Purchases!$A$4:$BL$9,COLUMN()+1),Attribute_Bonus,2))</f>
        <v>0</v>
      </c>
      <c r="Y106" s="59"/>
      <c r="Z106" s="14"/>
      <c r="AA106" s="15">
        <f>Purchases!AA106*(VLOOKUP($A106,Skill_Costs,2)-VLOOKUP(VLOOKUP(VLOOKUP($A106,Skill_Costs,3),Purchases!$A$4:$BL$9,COLUMN()+1),Attribute_Bonus,2))</f>
        <v>0</v>
      </c>
      <c r="AB106" s="59"/>
      <c r="AC106" s="14"/>
      <c r="AD106" s="15">
        <f>Purchases!AD106*(VLOOKUP($A106,Skill_Costs,2)-VLOOKUP(VLOOKUP(VLOOKUP($A106,Skill_Costs,3),Purchases!$A$4:$BL$9,COLUMN()+1),Attribute_Bonus,2))</f>
        <v>0</v>
      </c>
      <c r="AE106" s="59"/>
      <c r="AF106" s="14"/>
      <c r="AG106" s="15">
        <f>Purchases!AG106*(VLOOKUP($A106,Skill_Costs,2)-VLOOKUP(VLOOKUP(VLOOKUP($A106,Skill_Costs,3),Purchases!$A$4:$BL$9,COLUMN()+1),Attribute_Bonus,2))</f>
        <v>0</v>
      </c>
      <c r="AH106" s="59"/>
      <c r="AI106" s="14"/>
      <c r="AJ106" s="15">
        <f>Purchases!AJ106*(VLOOKUP($A106,Skill_Costs,2)-VLOOKUP(VLOOKUP(VLOOKUP($A106,Skill_Costs,3),Purchases!$A$4:$BL$9,COLUMN()+1),Attribute_Bonus,2))</f>
        <v>0</v>
      </c>
      <c r="AK106" s="59"/>
      <c r="AL106" s="14"/>
      <c r="AM106" s="15">
        <f>Purchases!AM106*(VLOOKUP($A106,Skill_Costs,2)-VLOOKUP(VLOOKUP(VLOOKUP($A106,Skill_Costs,3),Purchases!$A$4:$BL$9,COLUMN()+1),Attribute_Bonus,2))</f>
        <v>0</v>
      </c>
      <c r="AN106" s="59"/>
      <c r="AO106" s="14"/>
      <c r="AP106" s="15">
        <f>Purchases!AP106*(VLOOKUP($A106,Skill_Costs,2)-VLOOKUP(VLOOKUP(VLOOKUP($A106,Skill_Costs,3),Purchases!$A$4:$BL$9,COLUMN()+1),Attribute_Bonus,2))</f>
        <v>0</v>
      </c>
      <c r="AQ106" s="59"/>
      <c r="AR106" s="14"/>
      <c r="AS106" s="15">
        <f>Purchases!AS106*(VLOOKUP($A106,Skill_Costs,2)-VLOOKUP(VLOOKUP(VLOOKUP($A106,Skill_Costs,3),Purchases!$A$4:$BL$9,COLUMN()+1),Attribute_Bonus,2))</f>
        <v>0</v>
      </c>
      <c r="AT106" s="59"/>
      <c r="AU106" s="14"/>
      <c r="AV106" s="15">
        <f>Purchases!AV106*(VLOOKUP($A106,Skill_Costs,2)-VLOOKUP(VLOOKUP(VLOOKUP($A106,Skill_Costs,3),Purchases!$A$4:$BL$9,COLUMN()+1),Attribute_Bonus,2))</f>
        <v>0</v>
      </c>
      <c r="AW106" s="59"/>
      <c r="AX106" s="15"/>
      <c r="AY106" s="15">
        <f>Purchases!AY106*(VLOOKUP($A106,Skill_Costs,2)-VLOOKUP(VLOOKUP(VLOOKUP($A106,Skill_Costs,3),Purchases!$A$4:$BL$9,COLUMN()+1),Attribute_Bonus,2))</f>
        <v>0</v>
      </c>
      <c r="AZ106" s="59"/>
      <c r="BA106" s="15"/>
      <c r="BB106" s="15">
        <f>Purchases!BB106*(VLOOKUP($A106,Skill_Costs,2)-VLOOKUP(VLOOKUP(VLOOKUP($A106,Skill_Costs,3),Purchases!$A$4:$BL$9,COLUMN()+1),Attribute_Bonus,2))</f>
        <v>0</v>
      </c>
      <c r="BC106" s="59"/>
      <c r="BD106" s="15"/>
      <c r="BE106" s="15">
        <f>Purchases!BE106*(VLOOKUP($A106,Skill_Costs,2)-VLOOKUP(VLOOKUP(VLOOKUP($A106,Skill_Costs,3),Purchases!$A$4:$BL$9,COLUMN()+1),Attribute_Bonus,2))</f>
        <v>0</v>
      </c>
      <c r="BF106" s="59"/>
      <c r="BG106" s="15"/>
      <c r="BH106" s="15">
        <f>Purchases!BH106*(VLOOKUP($A106,Skill_Costs,2)-VLOOKUP(VLOOKUP(VLOOKUP($A106,Skill_Costs,3),Purchases!$A$4:$BL$9,COLUMN()+1),Attribute_Bonus,2))</f>
        <v>0</v>
      </c>
      <c r="BI106" s="59"/>
      <c r="BJ106" s="15"/>
      <c r="BK106" s="15">
        <f>Purchases!BK106*(VLOOKUP($A106,Skill_Costs,2)-VLOOKUP(VLOOKUP(VLOOKUP($A106,Skill_Costs,3),Purchases!$A$4:$BL$9,COLUMN()+1),Attribute_Bonus,2))</f>
        <v>0</v>
      </c>
      <c r="BL106" s="59"/>
    </row>
    <row r="107" spans="1:64" ht="15">
      <c r="A107" t="str">
        <f>Purchases!A107</f>
        <v>Language</v>
      </c>
      <c r="B107" s="14"/>
      <c r="C107" s="15"/>
      <c r="D107" s="15"/>
      <c r="E107" s="14"/>
      <c r="F107" s="15">
        <f>Purchases!F107*(VLOOKUP($A107,Skill_Costs,2)-VLOOKUP(VLOOKUP(VLOOKUP($A107,Skill_Costs,3),Purchases!$A$4:$BL$9,COLUMN()+1),Attribute_Bonus,2))</f>
        <v>0</v>
      </c>
      <c r="G107" s="59"/>
      <c r="H107" s="14"/>
      <c r="I107" s="15">
        <f>Purchases!I107*(VLOOKUP($A107,Skill_Costs,2)-VLOOKUP(VLOOKUP(VLOOKUP($A107,Skill_Costs,3),Purchases!$A$4:$BL$9,COLUMN()+1),Attribute_Bonus,2))</f>
        <v>0</v>
      </c>
      <c r="J107" s="59"/>
      <c r="K107" s="14"/>
      <c r="L107" s="15">
        <f>Purchases!L107*(VLOOKUP($A107,Skill_Costs,2)-VLOOKUP(VLOOKUP(VLOOKUP($A107,Skill_Costs,3),Purchases!$A$4:$BL$9,COLUMN()+1),Attribute_Bonus,2))</f>
        <v>0</v>
      </c>
      <c r="M107" s="59"/>
      <c r="N107" s="14"/>
      <c r="O107" s="15">
        <f>Purchases!O107*(VLOOKUP($A107,Skill_Costs,2)-VLOOKUP(VLOOKUP(VLOOKUP($A107,Skill_Costs,3),Purchases!$A$4:$BL$9,COLUMN()+1),Attribute_Bonus,2))</f>
        <v>0</v>
      </c>
      <c r="P107" s="59"/>
      <c r="Q107" s="14"/>
      <c r="R107" s="15">
        <f>Purchases!R107*(VLOOKUP($A107,Skill_Costs,2)-VLOOKUP(VLOOKUP(VLOOKUP($A107,Skill_Costs,3),Purchases!$A$4:$BL$9,COLUMN()+1),Attribute_Bonus,2))</f>
        <v>0</v>
      </c>
      <c r="S107" s="59"/>
      <c r="T107" s="14"/>
      <c r="U107" s="15">
        <f>Purchases!U107*(VLOOKUP($A107,Skill_Costs,2)-VLOOKUP(VLOOKUP(VLOOKUP($A107,Skill_Costs,3),Purchases!$A$4:$BL$9,COLUMN()+1),Attribute_Bonus,2))</f>
        <v>0</v>
      </c>
      <c r="V107" s="59"/>
      <c r="W107" s="14"/>
      <c r="X107" s="15">
        <f>Purchases!X107*(VLOOKUP($A107,Skill_Costs,2)-VLOOKUP(VLOOKUP(VLOOKUP($A107,Skill_Costs,3),Purchases!$A$4:$BL$9,COLUMN()+1),Attribute_Bonus,2))</f>
        <v>0</v>
      </c>
      <c r="Y107" s="59"/>
      <c r="Z107" s="14"/>
      <c r="AA107" s="15">
        <f>Purchases!AA107*(VLOOKUP($A107,Skill_Costs,2)-VLOOKUP(VLOOKUP(VLOOKUP($A107,Skill_Costs,3),Purchases!$A$4:$BL$9,COLUMN()+1),Attribute_Bonus,2))</f>
        <v>0</v>
      </c>
      <c r="AB107" s="59"/>
      <c r="AC107" s="14"/>
      <c r="AD107" s="15">
        <f>Purchases!AD107*(VLOOKUP($A107,Skill_Costs,2)-VLOOKUP(VLOOKUP(VLOOKUP($A107,Skill_Costs,3),Purchases!$A$4:$BL$9,COLUMN()+1),Attribute_Bonus,2))</f>
        <v>0</v>
      </c>
      <c r="AE107" s="59"/>
      <c r="AF107" s="14"/>
      <c r="AG107" s="15">
        <f>Purchases!AG107*(VLOOKUP($A107,Skill_Costs,2)-VLOOKUP(VLOOKUP(VLOOKUP($A107,Skill_Costs,3),Purchases!$A$4:$BL$9,COLUMN()+1),Attribute_Bonus,2))</f>
        <v>0</v>
      </c>
      <c r="AH107" s="59"/>
      <c r="AI107" s="14"/>
      <c r="AJ107" s="15">
        <f>Purchases!AJ107*(VLOOKUP($A107,Skill_Costs,2)-VLOOKUP(VLOOKUP(VLOOKUP($A107,Skill_Costs,3),Purchases!$A$4:$BL$9,COLUMN()+1),Attribute_Bonus,2))</f>
        <v>0</v>
      </c>
      <c r="AK107" s="59"/>
      <c r="AL107" s="14"/>
      <c r="AM107" s="15">
        <f>Purchases!AM107*(VLOOKUP($A107,Skill_Costs,2)-VLOOKUP(VLOOKUP(VLOOKUP($A107,Skill_Costs,3),Purchases!$A$4:$BL$9,COLUMN()+1),Attribute_Bonus,2))</f>
        <v>0</v>
      </c>
      <c r="AN107" s="59"/>
      <c r="AO107" s="14"/>
      <c r="AP107" s="15">
        <f>Purchases!AP107*(VLOOKUP($A107,Skill_Costs,2)-VLOOKUP(VLOOKUP(VLOOKUP($A107,Skill_Costs,3),Purchases!$A$4:$BL$9,COLUMN()+1),Attribute_Bonus,2))</f>
        <v>0</v>
      </c>
      <c r="AQ107" s="59"/>
      <c r="AR107" s="14"/>
      <c r="AS107" s="15">
        <f>Purchases!AS107*(VLOOKUP($A107,Skill_Costs,2)-VLOOKUP(VLOOKUP(VLOOKUP($A107,Skill_Costs,3),Purchases!$A$4:$BL$9,COLUMN()+1),Attribute_Bonus,2))</f>
        <v>0</v>
      </c>
      <c r="AT107" s="59"/>
      <c r="AU107" s="14"/>
      <c r="AV107" s="15">
        <f>Purchases!AV107*(VLOOKUP($A107,Skill_Costs,2)-VLOOKUP(VLOOKUP(VLOOKUP($A107,Skill_Costs,3),Purchases!$A$4:$BL$9,COLUMN()+1),Attribute_Bonus,2))</f>
        <v>0</v>
      </c>
      <c r="AW107" s="59"/>
      <c r="AX107" s="15"/>
      <c r="AY107" s="15">
        <f>Purchases!AY107*(VLOOKUP($A107,Skill_Costs,2)-VLOOKUP(VLOOKUP(VLOOKUP($A107,Skill_Costs,3),Purchases!$A$4:$BL$9,COLUMN()+1),Attribute_Bonus,2))</f>
        <v>0</v>
      </c>
      <c r="AZ107" s="59"/>
      <c r="BA107" s="15"/>
      <c r="BB107" s="15">
        <f>Purchases!BB107*(VLOOKUP($A107,Skill_Costs,2)-VLOOKUP(VLOOKUP(VLOOKUP($A107,Skill_Costs,3),Purchases!$A$4:$BL$9,COLUMN()+1),Attribute_Bonus,2))</f>
        <v>0</v>
      </c>
      <c r="BC107" s="59"/>
      <c r="BD107" s="15"/>
      <c r="BE107" s="15">
        <f>Purchases!BE107*(VLOOKUP($A107,Skill_Costs,2)-VLOOKUP(VLOOKUP(VLOOKUP($A107,Skill_Costs,3),Purchases!$A$4:$BL$9,COLUMN()+1),Attribute_Bonus,2))</f>
        <v>0</v>
      </c>
      <c r="BF107" s="59"/>
      <c r="BG107" s="15"/>
      <c r="BH107" s="15">
        <f>Purchases!BH107*(VLOOKUP($A107,Skill_Costs,2)-VLOOKUP(VLOOKUP(VLOOKUP($A107,Skill_Costs,3),Purchases!$A$4:$BL$9,COLUMN()+1),Attribute_Bonus,2))</f>
        <v>0</v>
      </c>
      <c r="BI107" s="59"/>
      <c r="BJ107" s="15"/>
      <c r="BK107" s="15">
        <f>Purchases!BK107*(VLOOKUP($A107,Skill_Costs,2)-VLOOKUP(VLOOKUP(VLOOKUP($A107,Skill_Costs,3),Purchases!$A$4:$BL$9,COLUMN()+1),Attribute_Bonus,2))</f>
        <v>0</v>
      </c>
      <c r="BL107" s="59"/>
    </row>
    <row r="108" spans="1:64" ht="15">
      <c r="A108" t="str">
        <f>Purchases!A108</f>
        <v>Manipulate Device</v>
      </c>
      <c r="B108" s="14"/>
      <c r="C108" s="15"/>
      <c r="D108" s="15"/>
      <c r="E108" s="14"/>
      <c r="F108" s="15">
        <f>Purchases!F108*(VLOOKUP($A108,Skill_Costs,2)-VLOOKUP(VLOOKUP(VLOOKUP($A108,Skill_Costs,3),Purchases!$A$4:$BL$9,COLUMN()+1),Attribute_Bonus,2))</f>
        <v>0</v>
      </c>
      <c r="G108" s="59"/>
      <c r="H108" s="14"/>
      <c r="I108" s="15">
        <f>Purchases!I108*(VLOOKUP($A108,Skill_Costs,2)-VLOOKUP(VLOOKUP(VLOOKUP($A108,Skill_Costs,3),Purchases!$A$4:$BL$9,COLUMN()+1),Attribute_Bonus,2))</f>
        <v>0</v>
      </c>
      <c r="J108" s="59"/>
      <c r="K108" s="14"/>
      <c r="L108" s="15">
        <f>Purchases!L108*(VLOOKUP($A108,Skill_Costs,2)-VLOOKUP(VLOOKUP(VLOOKUP($A108,Skill_Costs,3),Purchases!$A$4:$BL$9,COLUMN()+1),Attribute_Bonus,2))</f>
        <v>0</v>
      </c>
      <c r="M108" s="59"/>
      <c r="N108" s="14"/>
      <c r="O108" s="15">
        <f>Purchases!O108*(VLOOKUP($A108,Skill_Costs,2)-VLOOKUP(VLOOKUP(VLOOKUP($A108,Skill_Costs,3),Purchases!$A$4:$BL$9,COLUMN()+1),Attribute_Bonus,2))</f>
        <v>0</v>
      </c>
      <c r="P108" s="59"/>
      <c r="Q108" s="14"/>
      <c r="R108" s="15">
        <f>Purchases!R108*(VLOOKUP($A108,Skill_Costs,2)-VLOOKUP(VLOOKUP(VLOOKUP($A108,Skill_Costs,3),Purchases!$A$4:$BL$9,COLUMN()+1),Attribute_Bonus,2))</f>
        <v>0</v>
      </c>
      <c r="S108" s="59"/>
      <c r="T108" s="14"/>
      <c r="U108" s="15">
        <f>Purchases!U108*(VLOOKUP($A108,Skill_Costs,2)-VLOOKUP(VLOOKUP(VLOOKUP($A108,Skill_Costs,3),Purchases!$A$4:$BL$9,COLUMN()+1),Attribute_Bonus,2))</f>
        <v>0</v>
      </c>
      <c r="V108" s="59"/>
      <c r="W108" s="14"/>
      <c r="X108" s="15">
        <f>Purchases!X108*(VLOOKUP($A108,Skill_Costs,2)-VLOOKUP(VLOOKUP(VLOOKUP($A108,Skill_Costs,3),Purchases!$A$4:$BL$9,COLUMN()+1),Attribute_Bonus,2))</f>
        <v>0</v>
      </c>
      <c r="Y108" s="59"/>
      <c r="Z108" s="14"/>
      <c r="AA108" s="15">
        <f>Purchases!AA108*(VLOOKUP($A108,Skill_Costs,2)-VLOOKUP(VLOOKUP(VLOOKUP($A108,Skill_Costs,3),Purchases!$A$4:$BL$9,COLUMN()+1),Attribute_Bonus,2))</f>
        <v>0</v>
      </c>
      <c r="AB108" s="59"/>
      <c r="AC108" s="14"/>
      <c r="AD108" s="15">
        <f>Purchases!AD108*(VLOOKUP($A108,Skill_Costs,2)-VLOOKUP(VLOOKUP(VLOOKUP($A108,Skill_Costs,3),Purchases!$A$4:$BL$9,COLUMN()+1),Attribute_Bonus,2))</f>
        <v>0</v>
      </c>
      <c r="AE108" s="59"/>
      <c r="AF108" s="14"/>
      <c r="AG108" s="15">
        <f>Purchases!AG108*(VLOOKUP($A108,Skill_Costs,2)-VLOOKUP(VLOOKUP(VLOOKUP($A108,Skill_Costs,3),Purchases!$A$4:$BL$9,COLUMN()+1),Attribute_Bonus,2))</f>
        <v>0</v>
      </c>
      <c r="AH108" s="59"/>
      <c r="AI108" s="14"/>
      <c r="AJ108" s="15">
        <f>Purchases!AJ108*(VLOOKUP($A108,Skill_Costs,2)-VLOOKUP(VLOOKUP(VLOOKUP($A108,Skill_Costs,3),Purchases!$A$4:$BL$9,COLUMN()+1),Attribute_Bonus,2))</f>
        <v>0</v>
      </c>
      <c r="AK108" s="59"/>
      <c r="AL108" s="14"/>
      <c r="AM108" s="15">
        <f>Purchases!AM108*(VLOOKUP($A108,Skill_Costs,2)-VLOOKUP(VLOOKUP(VLOOKUP($A108,Skill_Costs,3),Purchases!$A$4:$BL$9,COLUMN()+1),Attribute_Bonus,2))</f>
        <v>0</v>
      </c>
      <c r="AN108" s="59"/>
      <c r="AO108" s="14"/>
      <c r="AP108" s="15">
        <f>Purchases!AP108*(VLOOKUP($A108,Skill_Costs,2)-VLOOKUP(VLOOKUP(VLOOKUP($A108,Skill_Costs,3),Purchases!$A$4:$BL$9,COLUMN()+1),Attribute_Bonus,2))</f>
        <v>0</v>
      </c>
      <c r="AQ108" s="59"/>
      <c r="AR108" s="14"/>
      <c r="AS108" s="15">
        <f>Purchases!AS108*(VLOOKUP($A108,Skill_Costs,2)-VLOOKUP(VLOOKUP(VLOOKUP($A108,Skill_Costs,3),Purchases!$A$4:$BL$9,COLUMN()+1),Attribute_Bonus,2))</f>
        <v>0</v>
      </c>
      <c r="AT108" s="59"/>
      <c r="AU108" s="14"/>
      <c r="AV108" s="15">
        <f>Purchases!AV108*(VLOOKUP($A108,Skill_Costs,2)-VLOOKUP(VLOOKUP(VLOOKUP($A108,Skill_Costs,3),Purchases!$A$4:$BL$9,COLUMN()+1),Attribute_Bonus,2))</f>
        <v>0</v>
      </c>
      <c r="AW108" s="59"/>
      <c r="AX108" s="15"/>
      <c r="AY108" s="15">
        <f>Purchases!AY108*(VLOOKUP($A108,Skill_Costs,2)-VLOOKUP(VLOOKUP(VLOOKUP($A108,Skill_Costs,3),Purchases!$A$4:$BL$9,COLUMN()+1),Attribute_Bonus,2))</f>
        <v>0</v>
      </c>
      <c r="AZ108" s="59"/>
      <c r="BA108" s="15"/>
      <c r="BB108" s="15">
        <f>Purchases!BB108*(VLOOKUP($A108,Skill_Costs,2)-VLOOKUP(VLOOKUP(VLOOKUP($A108,Skill_Costs,3),Purchases!$A$4:$BL$9,COLUMN()+1),Attribute_Bonus,2))</f>
        <v>0</v>
      </c>
      <c r="BC108" s="59"/>
      <c r="BD108" s="15"/>
      <c r="BE108" s="15">
        <f>Purchases!BE108*(VLOOKUP($A108,Skill_Costs,2)-VLOOKUP(VLOOKUP(VLOOKUP($A108,Skill_Costs,3),Purchases!$A$4:$BL$9,COLUMN()+1),Attribute_Bonus,2))</f>
        <v>0</v>
      </c>
      <c r="BF108" s="59"/>
      <c r="BG108" s="15"/>
      <c r="BH108" s="15">
        <f>Purchases!BH108*(VLOOKUP($A108,Skill_Costs,2)-VLOOKUP(VLOOKUP(VLOOKUP($A108,Skill_Costs,3),Purchases!$A$4:$BL$9,COLUMN()+1),Attribute_Bonus,2))</f>
        <v>0</v>
      </c>
      <c r="BI108" s="59"/>
      <c r="BJ108" s="15"/>
      <c r="BK108" s="15">
        <f>Purchases!BK108*(VLOOKUP($A108,Skill_Costs,2)-VLOOKUP(VLOOKUP(VLOOKUP($A108,Skill_Costs,3),Purchases!$A$4:$BL$9,COLUMN()+1),Attribute_Bonus,2))</f>
        <v>0</v>
      </c>
      <c r="BL108" s="59"/>
    </row>
    <row r="109" spans="1:64" ht="15">
      <c r="A109" t="str">
        <f>Purchases!A109</f>
        <v>Perception</v>
      </c>
      <c r="B109" s="14"/>
      <c r="C109" s="15"/>
      <c r="D109" s="15"/>
      <c r="E109" s="14"/>
      <c r="F109" s="15">
        <f>Purchases!F109*(VLOOKUP($A109,Skill_Costs,2)-VLOOKUP(VLOOKUP(VLOOKUP($A109,Skill_Costs,3),Purchases!$A$4:$BL$9,COLUMN()+1),Attribute_Bonus,2))</f>
        <v>0</v>
      </c>
      <c r="G109" s="59"/>
      <c r="H109" s="14"/>
      <c r="I109" s="15">
        <f>Purchases!I109*(VLOOKUP($A109,Skill_Costs,2)-VLOOKUP(VLOOKUP(VLOOKUP($A109,Skill_Costs,3),Purchases!$A$4:$BL$9,COLUMN()+1),Attribute_Bonus,2))</f>
        <v>0</v>
      </c>
      <c r="J109" s="59"/>
      <c r="K109" s="14"/>
      <c r="L109" s="15">
        <f>Purchases!L109*(VLOOKUP($A109,Skill_Costs,2)-VLOOKUP(VLOOKUP(VLOOKUP($A109,Skill_Costs,3),Purchases!$A$4:$BL$9,COLUMN()+1),Attribute_Bonus,2))</f>
        <v>0</v>
      </c>
      <c r="M109" s="59"/>
      <c r="N109" s="14"/>
      <c r="O109" s="15">
        <f>Purchases!O109*(VLOOKUP($A109,Skill_Costs,2)-VLOOKUP(VLOOKUP(VLOOKUP($A109,Skill_Costs,3),Purchases!$A$4:$BL$9,COLUMN()+1),Attribute_Bonus,2))</f>
        <v>0</v>
      </c>
      <c r="P109" s="59"/>
      <c r="Q109" s="14"/>
      <c r="R109" s="15">
        <f>Purchases!R109*(VLOOKUP($A109,Skill_Costs,2)-VLOOKUP(VLOOKUP(VLOOKUP($A109,Skill_Costs,3),Purchases!$A$4:$BL$9,COLUMN()+1),Attribute_Bonus,2))</f>
        <v>0</v>
      </c>
      <c r="S109" s="59"/>
      <c r="T109" s="14"/>
      <c r="U109" s="15">
        <f>Purchases!U109*(VLOOKUP($A109,Skill_Costs,2)-VLOOKUP(VLOOKUP(VLOOKUP($A109,Skill_Costs,3),Purchases!$A$4:$BL$9,COLUMN()+1),Attribute_Bonus,2))</f>
        <v>0</v>
      </c>
      <c r="V109" s="59"/>
      <c r="W109" s="14"/>
      <c r="X109" s="15">
        <f>Purchases!X109*(VLOOKUP($A109,Skill_Costs,2)-VLOOKUP(VLOOKUP(VLOOKUP($A109,Skill_Costs,3),Purchases!$A$4:$BL$9,COLUMN()+1),Attribute_Bonus,2))</f>
        <v>0</v>
      </c>
      <c r="Y109" s="59"/>
      <c r="Z109" s="14"/>
      <c r="AA109" s="15">
        <f>Purchases!AA109*(VLOOKUP($A109,Skill_Costs,2)-VLOOKUP(VLOOKUP(VLOOKUP($A109,Skill_Costs,3),Purchases!$A$4:$BL$9,COLUMN()+1),Attribute_Bonus,2))</f>
        <v>0</v>
      </c>
      <c r="AB109" s="59"/>
      <c r="AC109" s="14"/>
      <c r="AD109" s="15">
        <f>Purchases!AD109*(VLOOKUP($A109,Skill_Costs,2)-VLOOKUP(VLOOKUP(VLOOKUP($A109,Skill_Costs,3),Purchases!$A$4:$BL$9,COLUMN()+1),Attribute_Bonus,2))</f>
        <v>0</v>
      </c>
      <c r="AE109" s="59"/>
      <c r="AF109" s="14"/>
      <c r="AG109" s="15">
        <f>Purchases!AG109*(VLOOKUP($A109,Skill_Costs,2)-VLOOKUP(VLOOKUP(VLOOKUP($A109,Skill_Costs,3),Purchases!$A$4:$BL$9,COLUMN()+1),Attribute_Bonus,2))</f>
        <v>0</v>
      </c>
      <c r="AH109" s="59"/>
      <c r="AI109" s="14"/>
      <c r="AJ109" s="15">
        <f>Purchases!AJ109*(VLOOKUP($A109,Skill_Costs,2)-VLOOKUP(VLOOKUP(VLOOKUP($A109,Skill_Costs,3),Purchases!$A$4:$BL$9,COLUMN()+1),Attribute_Bonus,2))</f>
        <v>0</v>
      </c>
      <c r="AK109" s="59"/>
      <c r="AL109" s="14"/>
      <c r="AM109" s="15">
        <f>Purchases!AM109*(VLOOKUP($A109,Skill_Costs,2)-VLOOKUP(VLOOKUP(VLOOKUP($A109,Skill_Costs,3),Purchases!$A$4:$BL$9,COLUMN()+1),Attribute_Bonus,2))</f>
        <v>0</v>
      </c>
      <c r="AN109" s="59"/>
      <c r="AO109" s="14"/>
      <c r="AP109" s="15">
        <f>Purchases!AP109*(VLOOKUP($A109,Skill_Costs,2)-VLOOKUP(VLOOKUP(VLOOKUP($A109,Skill_Costs,3),Purchases!$A$4:$BL$9,COLUMN()+1),Attribute_Bonus,2))</f>
        <v>0</v>
      </c>
      <c r="AQ109" s="59"/>
      <c r="AR109" s="14"/>
      <c r="AS109" s="15">
        <f>Purchases!AS109*(VLOOKUP($A109,Skill_Costs,2)-VLOOKUP(VLOOKUP(VLOOKUP($A109,Skill_Costs,3),Purchases!$A$4:$BL$9,COLUMN()+1),Attribute_Bonus,2))</f>
        <v>0</v>
      </c>
      <c r="AT109" s="59"/>
      <c r="AU109" s="14"/>
      <c r="AV109" s="15">
        <f>Purchases!AV109*(VLOOKUP($A109,Skill_Costs,2)-VLOOKUP(VLOOKUP(VLOOKUP($A109,Skill_Costs,3),Purchases!$A$4:$BL$9,COLUMN()+1),Attribute_Bonus,2))</f>
        <v>0</v>
      </c>
      <c r="AW109" s="59"/>
      <c r="AX109" s="15"/>
      <c r="AY109" s="15">
        <f>Purchases!AY109*(VLOOKUP($A109,Skill_Costs,2)-VLOOKUP(VLOOKUP(VLOOKUP($A109,Skill_Costs,3),Purchases!$A$4:$BL$9,COLUMN()+1),Attribute_Bonus,2))</f>
        <v>0</v>
      </c>
      <c r="AZ109" s="59"/>
      <c r="BA109" s="15"/>
      <c r="BB109" s="15">
        <f>Purchases!BB109*(VLOOKUP($A109,Skill_Costs,2)-VLOOKUP(VLOOKUP(VLOOKUP($A109,Skill_Costs,3),Purchases!$A$4:$BL$9,COLUMN()+1),Attribute_Bonus,2))</f>
        <v>0</v>
      </c>
      <c r="BC109" s="59"/>
      <c r="BD109" s="15"/>
      <c r="BE109" s="15">
        <f>Purchases!BE109*(VLOOKUP($A109,Skill_Costs,2)-VLOOKUP(VLOOKUP(VLOOKUP($A109,Skill_Costs,3),Purchases!$A$4:$BL$9,COLUMN()+1),Attribute_Bonus,2))</f>
        <v>0</v>
      </c>
      <c r="BF109" s="59"/>
      <c r="BG109" s="15"/>
      <c r="BH109" s="15">
        <f>Purchases!BH109*(VLOOKUP($A109,Skill_Costs,2)-VLOOKUP(VLOOKUP(VLOOKUP($A109,Skill_Costs,3),Purchases!$A$4:$BL$9,COLUMN()+1),Attribute_Bonus,2))</f>
        <v>0</v>
      </c>
      <c r="BI109" s="59"/>
      <c r="BJ109" s="15"/>
      <c r="BK109" s="15">
        <f>Purchases!BK109*(VLOOKUP($A109,Skill_Costs,2)-VLOOKUP(VLOOKUP(VLOOKUP($A109,Skill_Costs,3),Purchases!$A$4:$BL$9,COLUMN()+1),Attribute_Bonus,2))</f>
        <v>0</v>
      </c>
      <c r="BL109" s="59"/>
    </row>
    <row r="110" spans="1:64" ht="15">
      <c r="A110" t="str">
        <f>Purchases!A110</f>
        <v>Perform</v>
      </c>
      <c r="B110" s="14"/>
      <c r="C110" s="15"/>
      <c r="D110" s="15"/>
      <c r="E110" s="14"/>
      <c r="F110" s="15">
        <f>Purchases!F110*(VLOOKUP($A110,Skill_Costs,2)-VLOOKUP(VLOOKUP(VLOOKUP($A110,Skill_Costs,3),Purchases!$A$4:$BL$9,COLUMN()+1),Attribute_Bonus,2))</f>
        <v>0</v>
      </c>
      <c r="G110" s="59"/>
      <c r="H110" s="14"/>
      <c r="I110" s="15">
        <f>Purchases!I110*(VLOOKUP($A110,Skill_Costs,2)-VLOOKUP(VLOOKUP(VLOOKUP($A110,Skill_Costs,3),Purchases!$A$4:$BL$9,COLUMN()+1),Attribute_Bonus,2))</f>
        <v>0</v>
      </c>
      <c r="J110" s="59"/>
      <c r="K110" s="14"/>
      <c r="L110" s="15">
        <f>Purchases!L110*(VLOOKUP($A110,Skill_Costs,2)-VLOOKUP(VLOOKUP(VLOOKUP($A110,Skill_Costs,3),Purchases!$A$4:$BL$9,COLUMN()+1),Attribute_Bonus,2))</f>
        <v>0</v>
      </c>
      <c r="M110" s="59"/>
      <c r="N110" s="14"/>
      <c r="O110" s="15">
        <f>Purchases!O110*(VLOOKUP($A110,Skill_Costs,2)-VLOOKUP(VLOOKUP(VLOOKUP($A110,Skill_Costs,3),Purchases!$A$4:$BL$9,COLUMN()+1),Attribute_Bonus,2))</f>
        <v>0</v>
      </c>
      <c r="P110" s="59"/>
      <c r="Q110" s="14"/>
      <c r="R110" s="15">
        <f>Purchases!R110*(VLOOKUP($A110,Skill_Costs,2)-VLOOKUP(VLOOKUP(VLOOKUP($A110,Skill_Costs,3),Purchases!$A$4:$BL$9,COLUMN()+1),Attribute_Bonus,2))</f>
        <v>0</v>
      </c>
      <c r="S110" s="59"/>
      <c r="T110" s="14"/>
      <c r="U110" s="15">
        <f>Purchases!U110*(VLOOKUP($A110,Skill_Costs,2)-VLOOKUP(VLOOKUP(VLOOKUP($A110,Skill_Costs,3),Purchases!$A$4:$BL$9,COLUMN()+1),Attribute_Bonus,2))</f>
        <v>0</v>
      </c>
      <c r="V110" s="59"/>
      <c r="W110" s="14"/>
      <c r="X110" s="15">
        <f>Purchases!X110*(VLOOKUP($A110,Skill_Costs,2)-VLOOKUP(VLOOKUP(VLOOKUP($A110,Skill_Costs,3),Purchases!$A$4:$BL$9,COLUMN()+1),Attribute_Bonus,2))</f>
        <v>0</v>
      </c>
      <c r="Y110" s="59"/>
      <c r="Z110" s="14"/>
      <c r="AA110" s="15">
        <f>Purchases!AA110*(VLOOKUP($A110,Skill_Costs,2)-VLOOKUP(VLOOKUP(VLOOKUP($A110,Skill_Costs,3),Purchases!$A$4:$BL$9,COLUMN()+1),Attribute_Bonus,2))</f>
        <v>0</v>
      </c>
      <c r="AB110" s="59"/>
      <c r="AC110" s="14"/>
      <c r="AD110" s="15">
        <f>Purchases!AD110*(VLOOKUP($A110,Skill_Costs,2)-VLOOKUP(VLOOKUP(VLOOKUP($A110,Skill_Costs,3),Purchases!$A$4:$BL$9,COLUMN()+1),Attribute_Bonus,2))</f>
        <v>0</v>
      </c>
      <c r="AE110" s="59"/>
      <c r="AF110" s="14"/>
      <c r="AG110" s="15">
        <f>Purchases!AG110*(VLOOKUP($A110,Skill_Costs,2)-VLOOKUP(VLOOKUP(VLOOKUP($A110,Skill_Costs,3),Purchases!$A$4:$BL$9,COLUMN()+1),Attribute_Bonus,2))</f>
        <v>0</v>
      </c>
      <c r="AH110" s="59"/>
      <c r="AI110" s="14"/>
      <c r="AJ110" s="15">
        <f>Purchases!AJ110*(VLOOKUP($A110,Skill_Costs,2)-VLOOKUP(VLOOKUP(VLOOKUP($A110,Skill_Costs,3),Purchases!$A$4:$BL$9,COLUMN()+1),Attribute_Bonus,2))</f>
        <v>0</v>
      </c>
      <c r="AK110" s="59"/>
      <c r="AL110" s="14"/>
      <c r="AM110" s="15">
        <f>Purchases!AM110*(VLOOKUP($A110,Skill_Costs,2)-VLOOKUP(VLOOKUP(VLOOKUP($A110,Skill_Costs,3),Purchases!$A$4:$BL$9,COLUMN()+1),Attribute_Bonus,2))</f>
        <v>0</v>
      </c>
      <c r="AN110" s="59"/>
      <c r="AO110" s="14"/>
      <c r="AP110" s="15">
        <f>Purchases!AP110*(VLOOKUP($A110,Skill_Costs,2)-VLOOKUP(VLOOKUP(VLOOKUP($A110,Skill_Costs,3),Purchases!$A$4:$BL$9,COLUMN()+1),Attribute_Bonus,2))</f>
        <v>0</v>
      </c>
      <c r="AQ110" s="59"/>
      <c r="AR110" s="14"/>
      <c r="AS110" s="15">
        <f>Purchases!AS110*(VLOOKUP($A110,Skill_Costs,2)-VLOOKUP(VLOOKUP(VLOOKUP($A110,Skill_Costs,3),Purchases!$A$4:$BL$9,COLUMN()+1),Attribute_Bonus,2))</f>
        <v>0</v>
      </c>
      <c r="AT110" s="59"/>
      <c r="AU110" s="14"/>
      <c r="AV110" s="15">
        <f>Purchases!AV110*(VLOOKUP($A110,Skill_Costs,2)-VLOOKUP(VLOOKUP(VLOOKUP($A110,Skill_Costs,3),Purchases!$A$4:$BL$9,COLUMN()+1),Attribute_Bonus,2))</f>
        <v>0</v>
      </c>
      <c r="AW110" s="59"/>
      <c r="AX110" s="15"/>
      <c r="AY110" s="15">
        <f>Purchases!AY110*(VLOOKUP($A110,Skill_Costs,2)-VLOOKUP(VLOOKUP(VLOOKUP($A110,Skill_Costs,3),Purchases!$A$4:$BL$9,COLUMN()+1),Attribute_Bonus,2))</f>
        <v>0</v>
      </c>
      <c r="AZ110" s="59"/>
      <c r="BA110" s="15"/>
      <c r="BB110" s="15">
        <f>Purchases!BB110*(VLOOKUP($A110,Skill_Costs,2)-VLOOKUP(VLOOKUP(VLOOKUP($A110,Skill_Costs,3),Purchases!$A$4:$BL$9,COLUMN()+1),Attribute_Bonus,2))</f>
        <v>0</v>
      </c>
      <c r="BC110" s="59"/>
      <c r="BD110" s="15"/>
      <c r="BE110" s="15">
        <f>Purchases!BE110*(VLOOKUP($A110,Skill_Costs,2)-VLOOKUP(VLOOKUP(VLOOKUP($A110,Skill_Costs,3),Purchases!$A$4:$BL$9,COLUMN()+1),Attribute_Bonus,2))</f>
        <v>0</v>
      </c>
      <c r="BF110" s="59"/>
      <c r="BG110" s="15"/>
      <c r="BH110" s="15">
        <f>Purchases!BH110*(VLOOKUP($A110,Skill_Costs,2)-VLOOKUP(VLOOKUP(VLOOKUP($A110,Skill_Costs,3),Purchases!$A$4:$BL$9,COLUMN()+1),Attribute_Bonus,2))</f>
        <v>0</v>
      </c>
      <c r="BI110" s="59"/>
      <c r="BJ110" s="15"/>
      <c r="BK110" s="15">
        <f>Purchases!BK110*(VLOOKUP($A110,Skill_Costs,2)-VLOOKUP(VLOOKUP(VLOOKUP($A110,Skill_Costs,3),Purchases!$A$4:$BL$9,COLUMN()+1),Attribute_Bonus,2))</f>
        <v>0</v>
      </c>
      <c r="BL110" s="59"/>
    </row>
    <row r="111" spans="1:64" ht="15">
      <c r="A111" t="str">
        <f>Purchases!A111</f>
        <v>Ride</v>
      </c>
      <c r="B111" s="14"/>
      <c r="C111" s="15"/>
      <c r="D111" s="15"/>
      <c r="E111" s="14"/>
      <c r="F111" s="15">
        <f>Purchases!F111*(VLOOKUP($A111,Skill_Costs,2)-VLOOKUP(VLOOKUP(VLOOKUP($A111,Skill_Costs,3),Purchases!$A$4:$BL$9,COLUMN()+1),Attribute_Bonus,2))</f>
        <v>0</v>
      </c>
      <c r="G111" s="59"/>
      <c r="H111" s="14"/>
      <c r="I111" s="15">
        <f>Purchases!I111*(VLOOKUP($A111,Skill_Costs,2)-VLOOKUP(VLOOKUP(VLOOKUP($A111,Skill_Costs,3),Purchases!$A$4:$BL$9,COLUMN()+1),Attribute_Bonus,2))</f>
        <v>0</v>
      </c>
      <c r="J111" s="59"/>
      <c r="K111" s="14"/>
      <c r="L111" s="15">
        <f>Purchases!L111*(VLOOKUP($A111,Skill_Costs,2)-VLOOKUP(VLOOKUP(VLOOKUP($A111,Skill_Costs,3),Purchases!$A$4:$BL$9,COLUMN()+1),Attribute_Bonus,2))</f>
        <v>0</v>
      </c>
      <c r="M111" s="59"/>
      <c r="N111" s="14"/>
      <c r="O111" s="15">
        <f>Purchases!O111*(VLOOKUP($A111,Skill_Costs,2)-VLOOKUP(VLOOKUP(VLOOKUP($A111,Skill_Costs,3),Purchases!$A$4:$BL$9,COLUMN()+1),Attribute_Bonus,2))</f>
        <v>0</v>
      </c>
      <c r="P111" s="59"/>
      <c r="Q111" s="14"/>
      <c r="R111" s="15">
        <f>Purchases!R111*(VLOOKUP($A111,Skill_Costs,2)-VLOOKUP(VLOOKUP(VLOOKUP($A111,Skill_Costs,3),Purchases!$A$4:$BL$9,COLUMN()+1),Attribute_Bonus,2))</f>
        <v>0</v>
      </c>
      <c r="S111" s="59"/>
      <c r="T111" s="14"/>
      <c r="U111" s="15">
        <f>Purchases!U111*(VLOOKUP($A111,Skill_Costs,2)-VLOOKUP(VLOOKUP(VLOOKUP($A111,Skill_Costs,3),Purchases!$A$4:$BL$9,COLUMN()+1),Attribute_Bonus,2))</f>
        <v>0</v>
      </c>
      <c r="V111" s="59"/>
      <c r="W111" s="14"/>
      <c r="X111" s="15">
        <f>Purchases!X111*(VLOOKUP($A111,Skill_Costs,2)-VLOOKUP(VLOOKUP(VLOOKUP($A111,Skill_Costs,3),Purchases!$A$4:$BL$9,COLUMN()+1),Attribute_Bonus,2))</f>
        <v>0</v>
      </c>
      <c r="Y111" s="59"/>
      <c r="Z111" s="14"/>
      <c r="AA111" s="15">
        <f>Purchases!AA111*(VLOOKUP($A111,Skill_Costs,2)-VLOOKUP(VLOOKUP(VLOOKUP($A111,Skill_Costs,3),Purchases!$A$4:$BL$9,COLUMN()+1),Attribute_Bonus,2))</f>
        <v>0</v>
      </c>
      <c r="AB111" s="59"/>
      <c r="AC111" s="14"/>
      <c r="AD111" s="15">
        <f>Purchases!AD111*(VLOOKUP($A111,Skill_Costs,2)-VLOOKUP(VLOOKUP(VLOOKUP($A111,Skill_Costs,3),Purchases!$A$4:$BL$9,COLUMN()+1),Attribute_Bonus,2))</f>
        <v>0</v>
      </c>
      <c r="AE111" s="59"/>
      <c r="AF111" s="14"/>
      <c r="AG111" s="15">
        <f>Purchases!AG111*(VLOOKUP($A111,Skill_Costs,2)-VLOOKUP(VLOOKUP(VLOOKUP($A111,Skill_Costs,3),Purchases!$A$4:$BL$9,COLUMN()+1),Attribute_Bonus,2))</f>
        <v>0</v>
      </c>
      <c r="AH111" s="59"/>
      <c r="AI111" s="14"/>
      <c r="AJ111" s="15">
        <f>Purchases!AJ111*(VLOOKUP($A111,Skill_Costs,2)-VLOOKUP(VLOOKUP(VLOOKUP($A111,Skill_Costs,3),Purchases!$A$4:$BL$9,COLUMN()+1),Attribute_Bonus,2))</f>
        <v>0</v>
      </c>
      <c r="AK111" s="59"/>
      <c r="AL111" s="14"/>
      <c r="AM111" s="15">
        <f>Purchases!AM111*(VLOOKUP($A111,Skill_Costs,2)-VLOOKUP(VLOOKUP(VLOOKUP($A111,Skill_Costs,3),Purchases!$A$4:$BL$9,COLUMN()+1),Attribute_Bonus,2))</f>
        <v>0</v>
      </c>
      <c r="AN111" s="59"/>
      <c r="AO111" s="14"/>
      <c r="AP111" s="15">
        <f>Purchases!AP111*(VLOOKUP($A111,Skill_Costs,2)-VLOOKUP(VLOOKUP(VLOOKUP($A111,Skill_Costs,3),Purchases!$A$4:$BL$9,COLUMN()+1),Attribute_Bonus,2))</f>
        <v>0</v>
      </c>
      <c r="AQ111" s="59"/>
      <c r="AR111" s="14"/>
      <c r="AS111" s="15">
        <f>Purchases!AS111*(VLOOKUP($A111,Skill_Costs,2)-VLOOKUP(VLOOKUP(VLOOKUP($A111,Skill_Costs,3),Purchases!$A$4:$BL$9,COLUMN()+1),Attribute_Bonus,2))</f>
        <v>0</v>
      </c>
      <c r="AT111" s="59"/>
      <c r="AU111" s="14"/>
      <c r="AV111" s="15">
        <f>Purchases!AV111*(VLOOKUP($A111,Skill_Costs,2)-VLOOKUP(VLOOKUP(VLOOKUP($A111,Skill_Costs,3),Purchases!$A$4:$BL$9,COLUMN()+1),Attribute_Bonus,2))</f>
        <v>0</v>
      </c>
      <c r="AW111" s="59"/>
      <c r="AX111" s="15"/>
      <c r="AY111" s="15">
        <f>Purchases!AY111*(VLOOKUP($A111,Skill_Costs,2)-VLOOKUP(VLOOKUP(VLOOKUP($A111,Skill_Costs,3),Purchases!$A$4:$BL$9,COLUMN()+1),Attribute_Bonus,2))</f>
        <v>0</v>
      </c>
      <c r="AZ111" s="59"/>
      <c r="BA111" s="15"/>
      <c r="BB111" s="15">
        <f>Purchases!BB111*(VLOOKUP($A111,Skill_Costs,2)-VLOOKUP(VLOOKUP(VLOOKUP($A111,Skill_Costs,3),Purchases!$A$4:$BL$9,COLUMN()+1),Attribute_Bonus,2))</f>
        <v>0</v>
      </c>
      <c r="BC111" s="59"/>
      <c r="BD111" s="15"/>
      <c r="BE111" s="15">
        <f>Purchases!BE111*(VLOOKUP($A111,Skill_Costs,2)-VLOOKUP(VLOOKUP(VLOOKUP($A111,Skill_Costs,3),Purchases!$A$4:$BL$9,COLUMN()+1),Attribute_Bonus,2))</f>
        <v>0</v>
      </c>
      <c r="BF111" s="59"/>
      <c r="BG111" s="15"/>
      <c r="BH111" s="15">
        <f>Purchases!BH111*(VLOOKUP($A111,Skill_Costs,2)-VLOOKUP(VLOOKUP(VLOOKUP($A111,Skill_Costs,3),Purchases!$A$4:$BL$9,COLUMN()+1),Attribute_Bonus,2))</f>
        <v>0</v>
      </c>
      <c r="BI111" s="59"/>
      <c r="BJ111" s="15"/>
      <c r="BK111" s="15">
        <f>Purchases!BK111*(VLOOKUP($A111,Skill_Costs,2)-VLOOKUP(VLOOKUP(VLOOKUP($A111,Skill_Costs,3),Purchases!$A$4:$BL$9,COLUMN()+1),Attribute_Bonus,2))</f>
        <v>0</v>
      </c>
      <c r="BL111" s="59"/>
    </row>
    <row r="112" spans="1:64" ht="15">
      <c r="A112" t="str">
        <f>Purchases!A112</f>
        <v>Science</v>
      </c>
      <c r="B112" s="14"/>
      <c r="C112" s="15"/>
      <c r="D112" s="15"/>
      <c r="E112" s="14"/>
      <c r="F112" s="15">
        <f>Purchases!F112*(VLOOKUP($A112,Skill_Costs,2)-VLOOKUP(VLOOKUP(VLOOKUP($A112,Skill_Costs,3),Purchases!$A$4:$BL$9,COLUMN()+1),Attribute_Bonus,2))</f>
        <v>0</v>
      </c>
      <c r="G112" s="59"/>
      <c r="H112" s="14"/>
      <c r="I112" s="15">
        <f>Purchases!I112*(VLOOKUP($A112,Skill_Costs,2)-VLOOKUP(VLOOKUP(VLOOKUP($A112,Skill_Costs,3),Purchases!$A$4:$BL$9,COLUMN()+1),Attribute_Bonus,2))</f>
        <v>0</v>
      </c>
      <c r="J112" s="59"/>
      <c r="K112" s="14"/>
      <c r="L112" s="15">
        <f>Purchases!L112*(VLOOKUP($A112,Skill_Costs,2)-VLOOKUP(VLOOKUP(VLOOKUP($A112,Skill_Costs,3),Purchases!$A$4:$BL$9,COLUMN()+1),Attribute_Bonus,2))</f>
        <v>0</v>
      </c>
      <c r="M112" s="59"/>
      <c r="N112" s="14"/>
      <c r="O112" s="15">
        <f>Purchases!O112*(VLOOKUP($A112,Skill_Costs,2)-VLOOKUP(VLOOKUP(VLOOKUP($A112,Skill_Costs,3),Purchases!$A$4:$BL$9,COLUMN()+1),Attribute_Bonus,2))</f>
        <v>0</v>
      </c>
      <c r="P112" s="59"/>
      <c r="Q112" s="14"/>
      <c r="R112" s="15">
        <f>Purchases!R112*(VLOOKUP($A112,Skill_Costs,2)-VLOOKUP(VLOOKUP(VLOOKUP($A112,Skill_Costs,3),Purchases!$A$4:$BL$9,COLUMN()+1),Attribute_Bonus,2))</f>
        <v>0</v>
      </c>
      <c r="S112" s="59"/>
      <c r="T112" s="14"/>
      <c r="U112" s="15">
        <f>Purchases!U112*(VLOOKUP($A112,Skill_Costs,2)-VLOOKUP(VLOOKUP(VLOOKUP($A112,Skill_Costs,3),Purchases!$A$4:$BL$9,COLUMN()+1),Attribute_Bonus,2))</f>
        <v>0</v>
      </c>
      <c r="V112" s="59"/>
      <c r="W112" s="14"/>
      <c r="X112" s="15">
        <f>Purchases!X112*(VLOOKUP($A112,Skill_Costs,2)-VLOOKUP(VLOOKUP(VLOOKUP($A112,Skill_Costs,3),Purchases!$A$4:$BL$9,COLUMN()+1),Attribute_Bonus,2))</f>
        <v>0</v>
      </c>
      <c r="Y112" s="59"/>
      <c r="Z112" s="14"/>
      <c r="AA112" s="15">
        <f>Purchases!AA112*(VLOOKUP($A112,Skill_Costs,2)-VLOOKUP(VLOOKUP(VLOOKUP($A112,Skill_Costs,3),Purchases!$A$4:$BL$9,COLUMN()+1),Attribute_Bonus,2))</f>
        <v>0</v>
      </c>
      <c r="AB112" s="59"/>
      <c r="AC112" s="14"/>
      <c r="AD112" s="15">
        <f>Purchases!AD112*(VLOOKUP($A112,Skill_Costs,2)-VLOOKUP(VLOOKUP(VLOOKUP($A112,Skill_Costs,3),Purchases!$A$4:$BL$9,COLUMN()+1),Attribute_Bonus,2))</f>
        <v>0</v>
      </c>
      <c r="AE112" s="59"/>
      <c r="AF112" s="14"/>
      <c r="AG112" s="15">
        <f>Purchases!AG112*(VLOOKUP($A112,Skill_Costs,2)-VLOOKUP(VLOOKUP(VLOOKUP($A112,Skill_Costs,3),Purchases!$A$4:$BL$9,COLUMN()+1),Attribute_Bonus,2))</f>
        <v>0</v>
      </c>
      <c r="AH112" s="59"/>
      <c r="AI112" s="14"/>
      <c r="AJ112" s="15">
        <f>Purchases!AJ112*(VLOOKUP($A112,Skill_Costs,2)-VLOOKUP(VLOOKUP(VLOOKUP($A112,Skill_Costs,3),Purchases!$A$4:$BL$9,COLUMN()+1),Attribute_Bonus,2))</f>
        <v>0</v>
      </c>
      <c r="AK112" s="59"/>
      <c r="AL112" s="14"/>
      <c r="AM112" s="15">
        <f>Purchases!AM112*(VLOOKUP($A112,Skill_Costs,2)-VLOOKUP(VLOOKUP(VLOOKUP($A112,Skill_Costs,3),Purchases!$A$4:$BL$9,COLUMN()+1),Attribute_Bonus,2))</f>
        <v>0</v>
      </c>
      <c r="AN112" s="59"/>
      <c r="AO112" s="14"/>
      <c r="AP112" s="15">
        <f>Purchases!AP112*(VLOOKUP($A112,Skill_Costs,2)-VLOOKUP(VLOOKUP(VLOOKUP($A112,Skill_Costs,3),Purchases!$A$4:$BL$9,COLUMN()+1),Attribute_Bonus,2))</f>
        <v>0</v>
      </c>
      <c r="AQ112" s="59"/>
      <c r="AR112" s="14"/>
      <c r="AS112" s="15">
        <f>Purchases!AS112*(VLOOKUP($A112,Skill_Costs,2)-VLOOKUP(VLOOKUP(VLOOKUP($A112,Skill_Costs,3),Purchases!$A$4:$BL$9,COLUMN()+1),Attribute_Bonus,2))</f>
        <v>0</v>
      </c>
      <c r="AT112" s="59"/>
      <c r="AU112" s="14"/>
      <c r="AV112" s="15">
        <f>Purchases!AV112*(VLOOKUP($A112,Skill_Costs,2)-VLOOKUP(VLOOKUP(VLOOKUP($A112,Skill_Costs,3),Purchases!$A$4:$BL$9,COLUMN()+1),Attribute_Bonus,2))</f>
        <v>0</v>
      </c>
      <c r="AW112" s="59"/>
      <c r="AX112" s="15"/>
      <c r="AY112" s="15">
        <f>Purchases!AY112*(VLOOKUP($A112,Skill_Costs,2)-VLOOKUP(VLOOKUP(VLOOKUP($A112,Skill_Costs,3),Purchases!$A$4:$BL$9,COLUMN()+1),Attribute_Bonus,2))</f>
        <v>0</v>
      </c>
      <c r="AZ112" s="59"/>
      <c r="BA112" s="15"/>
      <c r="BB112" s="15">
        <f>Purchases!BB112*(VLOOKUP($A112,Skill_Costs,2)-VLOOKUP(VLOOKUP(VLOOKUP($A112,Skill_Costs,3),Purchases!$A$4:$BL$9,COLUMN()+1),Attribute_Bonus,2))</f>
        <v>0</v>
      </c>
      <c r="BC112" s="59"/>
      <c r="BD112" s="15"/>
      <c r="BE112" s="15">
        <f>Purchases!BE112*(VLOOKUP($A112,Skill_Costs,2)-VLOOKUP(VLOOKUP(VLOOKUP($A112,Skill_Costs,3),Purchases!$A$4:$BL$9,COLUMN()+1),Attribute_Bonus,2))</f>
        <v>0</v>
      </c>
      <c r="BF112" s="59"/>
      <c r="BG112" s="15"/>
      <c r="BH112" s="15">
        <f>Purchases!BH112*(VLOOKUP($A112,Skill_Costs,2)-VLOOKUP(VLOOKUP(VLOOKUP($A112,Skill_Costs,3),Purchases!$A$4:$BL$9,COLUMN()+1),Attribute_Bonus,2))</f>
        <v>0</v>
      </c>
      <c r="BI112" s="59"/>
      <c r="BJ112" s="15"/>
      <c r="BK112" s="15">
        <f>Purchases!BK112*(VLOOKUP($A112,Skill_Costs,2)-VLOOKUP(VLOOKUP(VLOOKUP($A112,Skill_Costs,3),Purchases!$A$4:$BL$9,COLUMN()+1),Attribute_Bonus,2))</f>
        <v>0</v>
      </c>
      <c r="BL112" s="59"/>
    </row>
    <row r="113" spans="1:64" ht="15">
      <c r="A113" t="str">
        <f>Purchases!A113</f>
        <v>Sense Motive</v>
      </c>
      <c r="B113" s="14"/>
      <c r="C113" s="15"/>
      <c r="D113" s="15"/>
      <c r="E113" s="14"/>
      <c r="F113" s="15">
        <f>Purchases!F113*(VLOOKUP($A113,Skill_Costs,2)-VLOOKUP(VLOOKUP(VLOOKUP($A113,Skill_Costs,3),Purchases!$A$4:$BL$9,COLUMN()+1),Attribute_Bonus,2))</f>
        <v>0</v>
      </c>
      <c r="G113" s="59"/>
      <c r="H113" s="14"/>
      <c r="I113" s="15">
        <f>Purchases!I113*(VLOOKUP($A113,Skill_Costs,2)-VLOOKUP(VLOOKUP(VLOOKUP($A113,Skill_Costs,3),Purchases!$A$4:$BL$9,COLUMN()+1),Attribute_Bonus,2))</f>
        <v>0</v>
      </c>
      <c r="J113" s="59"/>
      <c r="K113" s="14"/>
      <c r="L113" s="15">
        <f>Purchases!L113*(VLOOKUP($A113,Skill_Costs,2)-VLOOKUP(VLOOKUP(VLOOKUP($A113,Skill_Costs,3),Purchases!$A$4:$BL$9,COLUMN()+1),Attribute_Bonus,2))</f>
        <v>0</v>
      </c>
      <c r="M113" s="59"/>
      <c r="N113" s="14"/>
      <c r="O113" s="15">
        <f>Purchases!O113*(VLOOKUP($A113,Skill_Costs,2)-VLOOKUP(VLOOKUP(VLOOKUP($A113,Skill_Costs,3),Purchases!$A$4:$BL$9,COLUMN()+1),Attribute_Bonus,2))</f>
        <v>0</v>
      </c>
      <c r="P113" s="59"/>
      <c r="Q113" s="14"/>
      <c r="R113" s="15">
        <f>Purchases!R113*(VLOOKUP($A113,Skill_Costs,2)-VLOOKUP(VLOOKUP(VLOOKUP($A113,Skill_Costs,3),Purchases!$A$4:$BL$9,COLUMN()+1),Attribute_Bonus,2))</f>
        <v>0</v>
      </c>
      <c r="S113" s="59"/>
      <c r="T113" s="14"/>
      <c r="U113" s="15">
        <f>Purchases!U113*(VLOOKUP($A113,Skill_Costs,2)-VLOOKUP(VLOOKUP(VLOOKUP($A113,Skill_Costs,3),Purchases!$A$4:$BL$9,COLUMN()+1),Attribute_Bonus,2))</f>
        <v>0</v>
      </c>
      <c r="V113" s="59"/>
      <c r="W113" s="14"/>
      <c r="X113" s="15">
        <f>Purchases!X113*(VLOOKUP($A113,Skill_Costs,2)-VLOOKUP(VLOOKUP(VLOOKUP($A113,Skill_Costs,3),Purchases!$A$4:$BL$9,COLUMN()+1),Attribute_Bonus,2))</f>
        <v>0</v>
      </c>
      <c r="Y113" s="59"/>
      <c r="Z113" s="14"/>
      <c r="AA113" s="15">
        <f>Purchases!AA113*(VLOOKUP($A113,Skill_Costs,2)-VLOOKUP(VLOOKUP(VLOOKUP($A113,Skill_Costs,3),Purchases!$A$4:$BL$9,COLUMN()+1),Attribute_Bonus,2))</f>
        <v>0</v>
      </c>
      <c r="AB113" s="59"/>
      <c r="AC113" s="14"/>
      <c r="AD113" s="15">
        <f>Purchases!AD113*(VLOOKUP($A113,Skill_Costs,2)-VLOOKUP(VLOOKUP(VLOOKUP($A113,Skill_Costs,3),Purchases!$A$4:$BL$9,COLUMN()+1),Attribute_Bonus,2))</f>
        <v>0</v>
      </c>
      <c r="AE113" s="59"/>
      <c r="AF113" s="14"/>
      <c r="AG113" s="15">
        <f>Purchases!AG113*(VLOOKUP($A113,Skill_Costs,2)-VLOOKUP(VLOOKUP(VLOOKUP($A113,Skill_Costs,3),Purchases!$A$4:$BL$9,COLUMN()+1),Attribute_Bonus,2))</f>
        <v>0</v>
      </c>
      <c r="AH113" s="59"/>
      <c r="AI113" s="14"/>
      <c r="AJ113" s="15">
        <f>Purchases!AJ113*(VLOOKUP($A113,Skill_Costs,2)-VLOOKUP(VLOOKUP(VLOOKUP($A113,Skill_Costs,3),Purchases!$A$4:$BL$9,COLUMN()+1),Attribute_Bonus,2))</f>
        <v>0</v>
      </c>
      <c r="AK113" s="59"/>
      <c r="AL113" s="14"/>
      <c r="AM113" s="15">
        <f>Purchases!AM113*(VLOOKUP($A113,Skill_Costs,2)-VLOOKUP(VLOOKUP(VLOOKUP($A113,Skill_Costs,3),Purchases!$A$4:$BL$9,COLUMN()+1),Attribute_Bonus,2))</f>
        <v>0</v>
      </c>
      <c r="AN113" s="59"/>
      <c r="AO113" s="14"/>
      <c r="AP113" s="15">
        <f>Purchases!AP113*(VLOOKUP($A113,Skill_Costs,2)-VLOOKUP(VLOOKUP(VLOOKUP($A113,Skill_Costs,3),Purchases!$A$4:$BL$9,COLUMN()+1),Attribute_Bonus,2))</f>
        <v>0</v>
      </c>
      <c r="AQ113" s="59"/>
      <c r="AR113" s="14"/>
      <c r="AS113" s="15">
        <f>Purchases!AS113*(VLOOKUP($A113,Skill_Costs,2)-VLOOKUP(VLOOKUP(VLOOKUP($A113,Skill_Costs,3),Purchases!$A$4:$BL$9,COLUMN()+1),Attribute_Bonus,2))</f>
        <v>0</v>
      </c>
      <c r="AT113" s="59"/>
      <c r="AU113" s="14"/>
      <c r="AV113" s="15">
        <f>Purchases!AV113*(VLOOKUP($A113,Skill_Costs,2)-VLOOKUP(VLOOKUP(VLOOKUP($A113,Skill_Costs,3),Purchases!$A$4:$BL$9,COLUMN()+1),Attribute_Bonus,2))</f>
        <v>0</v>
      </c>
      <c r="AW113" s="59"/>
      <c r="AX113" s="15"/>
      <c r="AY113" s="15">
        <f>Purchases!AY113*(VLOOKUP($A113,Skill_Costs,2)-VLOOKUP(VLOOKUP(VLOOKUP($A113,Skill_Costs,3),Purchases!$A$4:$BL$9,COLUMN()+1),Attribute_Bonus,2))</f>
        <v>0</v>
      </c>
      <c r="AZ113" s="59"/>
      <c r="BA113" s="15"/>
      <c r="BB113" s="15">
        <f>Purchases!BB113*(VLOOKUP($A113,Skill_Costs,2)-VLOOKUP(VLOOKUP(VLOOKUP($A113,Skill_Costs,3),Purchases!$A$4:$BL$9,COLUMN()+1),Attribute_Bonus,2))</f>
        <v>0</v>
      </c>
      <c r="BC113" s="59"/>
      <c r="BD113" s="15"/>
      <c r="BE113" s="15">
        <f>Purchases!BE113*(VLOOKUP($A113,Skill_Costs,2)-VLOOKUP(VLOOKUP(VLOOKUP($A113,Skill_Costs,3),Purchases!$A$4:$BL$9,COLUMN()+1),Attribute_Bonus,2))</f>
        <v>0</v>
      </c>
      <c r="BF113" s="59"/>
      <c r="BG113" s="15"/>
      <c r="BH113" s="15">
        <f>Purchases!BH113*(VLOOKUP($A113,Skill_Costs,2)-VLOOKUP(VLOOKUP(VLOOKUP($A113,Skill_Costs,3),Purchases!$A$4:$BL$9,COLUMN()+1),Attribute_Bonus,2))</f>
        <v>0</v>
      </c>
      <c r="BI113" s="59"/>
      <c r="BJ113" s="15"/>
      <c r="BK113" s="15">
        <f>Purchases!BK113*(VLOOKUP($A113,Skill_Costs,2)-VLOOKUP(VLOOKUP(VLOOKUP($A113,Skill_Costs,3),Purchases!$A$4:$BL$9,COLUMN()+1),Attribute_Bonus,2))</f>
        <v>0</v>
      </c>
      <c r="BL113" s="59"/>
    </row>
    <row r="114" spans="1:64" ht="15">
      <c r="A114" t="str">
        <f>Purchases!A114</f>
        <v>Sleight of Hand</v>
      </c>
      <c r="B114" s="14"/>
      <c r="C114" s="15"/>
      <c r="D114" s="15"/>
      <c r="E114" s="14"/>
      <c r="F114" s="15">
        <f>Purchases!F114*(VLOOKUP($A114,Skill_Costs,2)-VLOOKUP(VLOOKUP(VLOOKUP($A114,Skill_Costs,3),Purchases!$A$4:$BL$9,COLUMN()+1),Attribute_Bonus,2))</f>
        <v>0</v>
      </c>
      <c r="G114" s="59"/>
      <c r="H114" s="14"/>
      <c r="I114" s="15">
        <f>Purchases!I114*(VLOOKUP($A114,Skill_Costs,2)-VLOOKUP(VLOOKUP(VLOOKUP($A114,Skill_Costs,3),Purchases!$A$4:$BL$9,COLUMN()+1),Attribute_Bonus,2))</f>
        <v>0</v>
      </c>
      <c r="J114" s="59"/>
      <c r="K114" s="14"/>
      <c r="L114" s="15">
        <f>Purchases!L114*(VLOOKUP($A114,Skill_Costs,2)-VLOOKUP(VLOOKUP(VLOOKUP($A114,Skill_Costs,3),Purchases!$A$4:$BL$9,COLUMN()+1),Attribute_Bonus,2))</f>
        <v>0</v>
      </c>
      <c r="M114" s="59"/>
      <c r="N114" s="14"/>
      <c r="O114" s="15">
        <f>Purchases!O114*(VLOOKUP($A114,Skill_Costs,2)-VLOOKUP(VLOOKUP(VLOOKUP($A114,Skill_Costs,3),Purchases!$A$4:$BL$9,COLUMN()+1),Attribute_Bonus,2))</f>
        <v>0</v>
      </c>
      <c r="P114" s="59"/>
      <c r="Q114" s="14"/>
      <c r="R114" s="15">
        <f>Purchases!R114*(VLOOKUP($A114,Skill_Costs,2)-VLOOKUP(VLOOKUP(VLOOKUP($A114,Skill_Costs,3),Purchases!$A$4:$BL$9,COLUMN()+1),Attribute_Bonus,2))</f>
        <v>0</v>
      </c>
      <c r="S114" s="59"/>
      <c r="T114" s="14"/>
      <c r="U114" s="15">
        <f>Purchases!U114*(VLOOKUP($A114,Skill_Costs,2)-VLOOKUP(VLOOKUP(VLOOKUP($A114,Skill_Costs,3),Purchases!$A$4:$BL$9,COLUMN()+1),Attribute_Bonus,2))</f>
        <v>0</v>
      </c>
      <c r="V114" s="59"/>
      <c r="W114" s="14"/>
      <c r="X114" s="15">
        <f>Purchases!X114*(VLOOKUP($A114,Skill_Costs,2)-VLOOKUP(VLOOKUP(VLOOKUP($A114,Skill_Costs,3),Purchases!$A$4:$BL$9,COLUMN()+1),Attribute_Bonus,2))</f>
        <v>0</v>
      </c>
      <c r="Y114" s="59"/>
      <c r="Z114" s="14"/>
      <c r="AA114" s="15">
        <f>Purchases!AA114*(VLOOKUP($A114,Skill_Costs,2)-VLOOKUP(VLOOKUP(VLOOKUP($A114,Skill_Costs,3),Purchases!$A$4:$BL$9,COLUMN()+1),Attribute_Bonus,2))</f>
        <v>0</v>
      </c>
      <c r="AB114" s="59"/>
      <c r="AC114" s="14"/>
      <c r="AD114" s="15">
        <f>Purchases!AD114*(VLOOKUP($A114,Skill_Costs,2)-VLOOKUP(VLOOKUP(VLOOKUP($A114,Skill_Costs,3),Purchases!$A$4:$BL$9,COLUMN()+1),Attribute_Bonus,2))</f>
        <v>0</v>
      </c>
      <c r="AE114" s="59"/>
      <c r="AF114" s="14"/>
      <c r="AG114" s="15">
        <f>Purchases!AG114*(VLOOKUP($A114,Skill_Costs,2)-VLOOKUP(VLOOKUP(VLOOKUP($A114,Skill_Costs,3),Purchases!$A$4:$BL$9,COLUMN()+1),Attribute_Bonus,2))</f>
        <v>0</v>
      </c>
      <c r="AH114" s="59"/>
      <c r="AI114" s="14"/>
      <c r="AJ114" s="15">
        <f>Purchases!AJ114*(VLOOKUP($A114,Skill_Costs,2)-VLOOKUP(VLOOKUP(VLOOKUP($A114,Skill_Costs,3),Purchases!$A$4:$BL$9,COLUMN()+1),Attribute_Bonus,2))</f>
        <v>0</v>
      </c>
      <c r="AK114" s="59"/>
      <c r="AL114" s="14"/>
      <c r="AM114" s="15">
        <f>Purchases!AM114*(VLOOKUP($A114,Skill_Costs,2)-VLOOKUP(VLOOKUP(VLOOKUP($A114,Skill_Costs,3),Purchases!$A$4:$BL$9,COLUMN()+1),Attribute_Bonus,2))</f>
        <v>0</v>
      </c>
      <c r="AN114" s="59"/>
      <c r="AO114" s="14"/>
      <c r="AP114" s="15">
        <f>Purchases!AP114*(VLOOKUP($A114,Skill_Costs,2)-VLOOKUP(VLOOKUP(VLOOKUP($A114,Skill_Costs,3),Purchases!$A$4:$BL$9,COLUMN()+1),Attribute_Bonus,2))</f>
        <v>0</v>
      </c>
      <c r="AQ114" s="59"/>
      <c r="AR114" s="14"/>
      <c r="AS114" s="15">
        <f>Purchases!AS114*(VLOOKUP($A114,Skill_Costs,2)-VLOOKUP(VLOOKUP(VLOOKUP($A114,Skill_Costs,3),Purchases!$A$4:$BL$9,COLUMN()+1),Attribute_Bonus,2))</f>
        <v>0</v>
      </c>
      <c r="AT114" s="59"/>
      <c r="AU114" s="14"/>
      <c r="AV114" s="15">
        <f>Purchases!AV114*(VLOOKUP($A114,Skill_Costs,2)-VLOOKUP(VLOOKUP(VLOOKUP($A114,Skill_Costs,3),Purchases!$A$4:$BL$9,COLUMN()+1),Attribute_Bonus,2))</f>
        <v>0</v>
      </c>
      <c r="AW114" s="59"/>
      <c r="AX114" s="15"/>
      <c r="AY114" s="15">
        <f>Purchases!AY114*(VLOOKUP($A114,Skill_Costs,2)-VLOOKUP(VLOOKUP(VLOOKUP($A114,Skill_Costs,3),Purchases!$A$4:$BL$9,COLUMN()+1),Attribute_Bonus,2))</f>
        <v>0</v>
      </c>
      <c r="AZ114" s="59"/>
      <c r="BA114" s="15"/>
      <c r="BB114" s="15">
        <f>Purchases!BB114*(VLOOKUP($A114,Skill_Costs,2)-VLOOKUP(VLOOKUP(VLOOKUP($A114,Skill_Costs,3),Purchases!$A$4:$BL$9,COLUMN()+1),Attribute_Bonus,2))</f>
        <v>0</v>
      </c>
      <c r="BC114" s="59"/>
      <c r="BD114" s="15"/>
      <c r="BE114" s="15">
        <f>Purchases!BE114*(VLOOKUP($A114,Skill_Costs,2)-VLOOKUP(VLOOKUP(VLOOKUP($A114,Skill_Costs,3),Purchases!$A$4:$BL$9,COLUMN()+1),Attribute_Bonus,2))</f>
        <v>0</v>
      </c>
      <c r="BF114" s="59"/>
      <c r="BG114" s="15"/>
      <c r="BH114" s="15">
        <f>Purchases!BH114*(VLOOKUP($A114,Skill_Costs,2)-VLOOKUP(VLOOKUP(VLOOKUP($A114,Skill_Costs,3),Purchases!$A$4:$BL$9,COLUMN()+1),Attribute_Bonus,2))</f>
        <v>0</v>
      </c>
      <c r="BI114" s="59"/>
      <c r="BJ114" s="15"/>
      <c r="BK114" s="15">
        <f>Purchases!BK114*(VLOOKUP($A114,Skill_Costs,2)-VLOOKUP(VLOOKUP(VLOOKUP($A114,Skill_Costs,3),Purchases!$A$4:$BL$9,COLUMN()+1),Attribute_Bonus,2))</f>
        <v>0</v>
      </c>
      <c r="BL114" s="59"/>
    </row>
    <row r="115" spans="1:64" ht="15">
      <c r="A115" t="str">
        <f>Purchases!A115</f>
        <v>Spellcraft</v>
      </c>
      <c r="B115" s="14"/>
      <c r="C115" s="15"/>
      <c r="D115" s="15"/>
      <c r="E115" s="14"/>
      <c r="F115" s="15">
        <f>Purchases!F115*(VLOOKUP($A115,Skill_Costs,2)-VLOOKUP(VLOOKUP(VLOOKUP($A115,Skill_Costs,3),Purchases!$A$4:$BL$9,COLUMN()+1),Attribute_Bonus,2))</f>
        <v>0</v>
      </c>
      <c r="G115" s="59"/>
      <c r="H115" s="14"/>
      <c r="I115" s="15">
        <f>Purchases!I115*(VLOOKUP($A115,Skill_Costs,2)-VLOOKUP(VLOOKUP(VLOOKUP($A115,Skill_Costs,3),Purchases!$A$4:$BL$9,COLUMN()+1),Attribute_Bonus,2))</f>
        <v>0</v>
      </c>
      <c r="J115" s="59"/>
      <c r="K115" s="14"/>
      <c r="L115" s="15">
        <f>Purchases!L115*(VLOOKUP($A115,Skill_Costs,2)-VLOOKUP(VLOOKUP(VLOOKUP($A115,Skill_Costs,3),Purchases!$A$4:$BL$9,COLUMN()+1),Attribute_Bonus,2))</f>
        <v>0</v>
      </c>
      <c r="M115" s="59"/>
      <c r="N115" s="14"/>
      <c r="O115" s="15">
        <f>Purchases!O115*(VLOOKUP($A115,Skill_Costs,2)-VLOOKUP(VLOOKUP(VLOOKUP($A115,Skill_Costs,3),Purchases!$A$4:$BL$9,COLUMN()+1),Attribute_Bonus,2))</f>
        <v>0</v>
      </c>
      <c r="P115" s="59"/>
      <c r="Q115" s="14"/>
      <c r="R115" s="15">
        <f>Purchases!R115*(VLOOKUP($A115,Skill_Costs,2)-VLOOKUP(VLOOKUP(VLOOKUP($A115,Skill_Costs,3),Purchases!$A$4:$BL$9,COLUMN()+1),Attribute_Bonus,2))</f>
        <v>0</v>
      </c>
      <c r="S115" s="59"/>
      <c r="T115" s="14"/>
      <c r="U115" s="15">
        <f>Purchases!U115*(VLOOKUP($A115,Skill_Costs,2)-VLOOKUP(VLOOKUP(VLOOKUP($A115,Skill_Costs,3),Purchases!$A$4:$BL$9,COLUMN()+1),Attribute_Bonus,2))</f>
        <v>0</v>
      </c>
      <c r="V115" s="59"/>
      <c r="W115" s="14"/>
      <c r="X115" s="15">
        <f>Purchases!X115*(VLOOKUP($A115,Skill_Costs,2)-VLOOKUP(VLOOKUP(VLOOKUP($A115,Skill_Costs,3),Purchases!$A$4:$BL$9,COLUMN()+1),Attribute_Bonus,2))</f>
        <v>0</v>
      </c>
      <c r="Y115" s="59"/>
      <c r="Z115" s="14"/>
      <c r="AA115" s="15">
        <f>Purchases!AA115*(VLOOKUP($A115,Skill_Costs,2)-VLOOKUP(VLOOKUP(VLOOKUP($A115,Skill_Costs,3),Purchases!$A$4:$BL$9,COLUMN()+1),Attribute_Bonus,2))</f>
        <v>0</v>
      </c>
      <c r="AB115" s="59"/>
      <c r="AC115" s="14"/>
      <c r="AD115" s="15">
        <f>Purchases!AD115*(VLOOKUP($A115,Skill_Costs,2)-VLOOKUP(VLOOKUP(VLOOKUP($A115,Skill_Costs,3),Purchases!$A$4:$BL$9,COLUMN()+1),Attribute_Bonus,2))</f>
        <v>0</v>
      </c>
      <c r="AE115" s="59"/>
      <c r="AF115" s="14"/>
      <c r="AG115" s="15">
        <f>Purchases!AG115*(VLOOKUP($A115,Skill_Costs,2)-VLOOKUP(VLOOKUP(VLOOKUP($A115,Skill_Costs,3),Purchases!$A$4:$BL$9,COLUMN()+1),Attribute_Bonus,2))</f>
        <v>0</v>
      </c>
      <c r="AH115" s="59"/>
      <c r="AI115" s="14"/>
      <c r="AJ115" s="15">
        <f>Purchases!AJ115*(VLOOKUP($A115,Skill_Costs,2)-VLOOKUP(VLOOKUP(VLOOKUP($A115,Skill_Costs,3),Purchases!$A$4:$BL$9,COLUMN()+1),Attribute_Bonus,2))</f>
        <v>0</v>
      </c>
      <c r="AK115" s="59"/>
      <c r="AL115" s="14"/>
      <c r="AM115" s="15">
        <f>Purchases!AM115*(VLOOKUP($A115,Skill_Costs,2)-VLOOKUP(VLOOKUP(VLOOKUP($A115,Skill_Costs,3),Purchases!$A$4:$BL$9,COLUMN()+1),Attribute_Bonus,2))</f>
        <v>0</v>
      </c>
      <c r="AN115" s="59"/>
      <c r="AO115" s="14"/>
      <c r="AP115" s="15">
        <f>Purchases!AP115*(VLOOKUP($A115,Skill_Costs,2)-VLOOKUP(VLOOKUP(VLOOKUP($A115,Skill_Costs,3),Purchases!$A$4:$BL$9,COLUMN()+1),Attribute_Bonus,2))</f>
        <v>0</v>
      </c>
      <c r="AQ115" s="59"/>
      <c r="AR115" s="14"/>
      <c r="AS115" s="15">
        <f>Purchases!AS115*(VLOOKUP($A115,Skill_Costs,2)-VLOOKUP(VLOOKUP(VLOOKUP($A115,Skill_Costs,3),Purchases!$A$4:$BL$9,COLUMN()+1),Attribute_Bonus,2))</f>
        <v>0</v>
      </c>
      <c r="AT115" s="59"/>
      <c r="AU115" s="14"/>
      <c r="AV115" s="15">
        <f>Purchases!AV115*(VLOOKUP($A115,Skill_Costs,2)-VLOOKUP(VLOOKUP(VLOOKUP($A115,Skill_Costs,3),Purchases!$A$4:$BL$9,COLUMN()+1),Attribute_Bonus,2))</f>
        <v>0</v>
      </c>
      <c r="AW115" s="59"/>
      <c r="AX115" s="15"/>
      <c r="AY115" s="15">
        <f>Purchases!AY115*(VLOOKUP($A115,Skill_Costs,2)-VLOOKUP(VLOOKUP(VLOOKUP($A115,Skill_Costs,3),Purchases!$A$4:$BL$9,COLUMN()+1),Attribute_Bonus,2))</f>
        <v>0</v>
      </c>
      <c r="AZ115" s="59"/>
      <c r="BA115" s="15"/>
      <c r="BB115" s="15">
        <f>Purchases!BB115*(VLOOKUP($A115,Skill_Costs,2)-VLOOKUP(VLOOKUP(VLOOKUP($A115,Skill_Costs,3),Purchases!$A$4:$BL$9,COLUMN()+1),Attribute_Bonus,2))</f>
        <v>0</v>
      </c>
      <c r="BC115" s="59"/>
      <c r="BD115" s="15"/>
      <c r="BE115" s="15">
        <f>Purchases!BE115*(VLOOKUP($A115,Skill_Costs,2)-VLOOKUP(VLOOKUP(VLOOKUP($A115,Skill_Costs,3),Purchases!$A$4:$BL$9,COLUMN()+1),Attribute_Bonus,2))</f>
        <v>0</v>
      </c>
      <c r="BF115" s="59"/>
      <c r="BG115" s="15"/>
      <c r="BH115" s="15">
        <f>Purchases!BH115*(VLOOKUP($A115,Skill_Costs,2)-VLOOKUP(VLOOKUP(VLOOKUP($A115,Skill_Costs,3),Purchases!$A$4:$BL$9,COLUMN()+1),Attribute_Bonus,2))</f>
        <v>0</v>
      </c>
      <c r="BI115" s="59"/>
      <c r="BJ115" s="15"/>
      <c r="BK115" s="15">
        <f>Purchases!BK115*(VLOOKUP($A115,Skill_Costs,2)-VLOOKUP(VLOOKUP(VLOOKUP($A115,Skill_Costs,3),Purchases!$A$4:$BL$9,COLUMN()+1),Attribute_Bonus,2))</f>
        <v>0</v>
      </c>
      <c r="BL115" s="59"/>
    </row>
    <row r="116" spans="1:64" ht="15">
      <c r="A116" t="str">
        <f>Purchases!A116</f>
        <v>Stealth</v>
      </c>
      <c r="B116" s="14"/>
      <c r="C116" s="15"/>
      <c r="D116" s="15"/>
      <c r="E116" s="14"/>
      <c r="F116" s="15">
        <f>Purchases!F116*(VLOOKUP($A116,Skill_Costs,2)-VLOOKUP(VLOOKUP(VLOOKUP($A116,Skill_Costs,3),Purchases!$A$4:$BL$9,COLUMN()+1),Attribute_Bonus,2))</f>
        <v>0</v>
      </c>
      <c r="G116" s="59"/>
      <c r="H116" s="14"/>
      <c r="I116" s="15">
        <f>Purchases!I116*(VLOOKUP($A116,Skill_Costs,2)-VLOOKUP(VLOOKUP(VLOOKUP($A116,Skill_Costs,3),Purchases!$A$4:$BL$9,COLUMN()+1),Attribute_Bonus,2))</f>
        <v>0</v>
      </c>
      <c r="J116" s="59"/>
      <c r="K116" s="14"/>
      <c r="L116" s="15">
        <f>Purchases!L116*(VLOOKUP($A116,Skill_Costs,2)-VLOOKUP(VLOOKUP(VLOOKUP($A116,Skill_Costs,3),Purchases!$A$4:$BL$9,COLUMN()+1),Attribute_Bonus,2))</f>
        <v>0</v>
      </c>
      <c r="M116" s="59"/>
      <c r="N116" s="14"/>
      <c r="O116" s="15">
        <f>Purchases!O116*(VLOOKUP($A116,Skill_Costs,2)-VLOOKUP(VLOOKUP(VLOOKUP($A116,Skill_Costs,3),Purchases!$A$4:$BL$9,COLUMN()+1),Attribute_Bonus,2))</f>
        <v>0</v>
      </c>
      <c r="P116" s="59"/>
      <c r="Q116" s="14"/>
      <c r="R116" s="15">
        <f>Purchases!R116*(VLOOKUP($A116,Skill_Costs,2)-VLOOKUP(VLOOKUP(VLOOKUP($A116,Skill_Costs,3),Purchases!$A$4:$BL$9,COLUMN()+1),Attribute_Bonus,2))</f>
        <v>0</v>
      </c>
      <c r="S116" s="59"/>
      <c r="T116" s="14"/>
      <c r="U116" s="15">
        <f>Purchases!U116*(VLOOKUP($A116,Skill_Costs,2)-VLOOKUP(VLOOKUP(VLOOKUP($A116,Skill_Costs,3),Purchases!$A$4:$BL$9,COLUMN()+1),Attribute_Bonus,2))</f>
        <v>0</v>
      </c>
      <c r="V116" s="59"/>
      <c r="W116" s="14"/>
      <c r="X116" s="15">
        <f>Purchases!X116*(VLOOKUP($A116,Skill_Costs,2)-VLOOKUP(VLOOKUP(VLOOKUP($A116,Skill_Costs,3),Purchases!$A$4:$BL$9,COLUMN()+1),Attribute_Bonus,2))</f>
        <v>0</v>
      </c>
      <c r="Y116" s="59"/>
      <c r="Z116" s="14"/>
      <c r="AA116" s="15">
        <f>Purchases!AA116*(VLOOKUP($A116,Skill_Costs,2)-VLOOKUP(VLOOKUP(VLOOKUP($A116,Skill_Costs,3),Purchases!$A$4:$BL$9,COLUMN()+1),Attribute_Bonus,2))</f>
        <v>0</v>
      </c>
      <c r="AB116" s="59"/>
      <c r="AC116" s="14"/>
      <c r="AD116" s="15">
        <f>Purchases!AD116*(VLOOKUP($A116,Skill_Costs,2)-VLOOKUP(VLOOKUP(VLOOKUP($A116,Skill_Costs,3),Purchases!$A$4:$BL$9,COLUMN()+1),Attribute_Bonus,2))</f>
        <v>0</v>
      </c>
      <c r="AE116" s="59"/>
      <c r="AF116" s="14"/>
      <c r="AG116" s="15">
        <f>Purchases!AG116*(VLOOKUP($A116,Skill_Costs,2)-VLOOKUP(VLOOKUP(VLOOKUP($A116,Skill_Costs,3),Purchases!$A$4:$BL$9,COLUMN()+1),Attribute_Bonus,2))</f>
        <v>0</v>
      </c>
      <c r="AH116" s="59"/>
      <c r="AI116" s="14"/>
      <c r="AJ116" s="15">
        <f>Purchases!AJ116*(VLOOKUP($A116,Skill_Costs,2)-VLOOKUP(VLOOKUP(VLOOKUP($A116,Skill_Costs,3),Purchases!$A$4:$BL$9,COLUMN()+1),Attribute_Bonus,2))</f>
        <v>0</v>
      </c>
      <c r="AK116" s="59"/>
      <c r="AL116" s="14"/>
      <c r="AM116" s="15">
        <f>Purchases!AM116*(VLOOKUP($A116,Skill_Costs,2)-VLOOKUP(VLOOKUP(VLOOKUP($A116,Skill_Costs,3),Purchases!$A$4:$BL$9,COLUMN()+1),Attribute_Bonus,2))</f>
        <v>0</v>
      </c>
      <c r="AN116" s="59"/>
      <c r="AO116" s="14"/>
      <c r="AP116" s="15">
        <f>Purchases!AP116*(VLOOKUP($A116,Skill_Costs,2)-VLOOKUP(VLOOKUP(VLOOKUP($A116,Skill_Costs,3),Purchases!$A$4:$BL$9,COLUMN()+1),Attribute_Bonus,2))</f>
        <v>0</v>
      </c>
      <c r="AQ116" s="59"/>
      <c r="AR116" s="14"/>
      <c r="AS116" s="15">
        <f>Purchases!AS116*(VLOOKUP($A116,Skill_Costs,2)-VLOOKUP(VLOOKUP(VLOOKUP($A116,Skill_Costs,3),Purchases!$A$4:$BL$9,COLUMN()+1),Attribute_Bonus,2))</f>
        <v>0</v>
      </c>
      <c r="AT116" s="59"/>
      <c r="AU116" s="14"/>
      <c r="AV116" s="15">
        <f>Purchases!AV116*(VLOOKUP($A116,Skill_Costs,2)-VLOOKUP(VLOOKUP(VLOOKUP($A116,Skill_Costs,3),Purchases!$A$4:$BL$9,COLUMN()+1),Attribute_Bonus,2))</f>
        <v>0</v>
      </c>
      <c r="AW116" s="59"/>
      <c r="AX116" s="15"/>
      <c r="AY116" s="15">
        <f>Purchases!AY116*(VLOOKUP($A116,Skill_Costs,2)-VLOOKUP(VLOOKUP(VLOOKUP($A116,Skill_Costs,3),Purchases!$A$4:$BL$9,COLUMN()+1),Attribute_Bonus,2))</f>
        <v>0</v>
      </c>
      <c r="AZ116" s="59"/>
      <c r="BA116" s="15"/>
      <c r="BB116" s="15">
        <f>Purchases!BB116*(VLOOKUP($A116,Skill_Costs,2)-VLOOKUP(VLOOKUP(VLOOKUP($A116,Skill_Costs,3),Purchases!$A$4:$BL$9,COLUMN()+1),Attribute_Bonus,2))</f>
        <v>0</v>
      </c>
      <c r="BC116" s="59"/>
      <c r="BD116" s="15"/>
      <c r="BE116" s="15">
        <f>Purchases!BE116*(VLOOKUP($A116,Skill_Costs,2)-VLOOKUP(VLOOKUP(VLOOKUP($A116,Skill_Costs,3),Purchases!$A$4:$BL$9,COLUMN()+1),Attribute_Bonus,2))</f>
        <v>0</v>
      </c>
      <c r="BF116" s="59"/>
      <c r="BG116" s="15"/>
      <c r="BH116" s="15">
        <f>Purchases!BH116*(VLOOKUP($A116,Skill_Costs,2)-VLOOKUP(VLOOKUP(VLOOKUP($A116,Skill_Costs,3),Purchases!$A$4:$BL$9,COLUMN()+1),Attribute_Bonus,2))</f>
        <v>0</v>
      </c>
      <c r="BI116" s="59"/>
      <c r="BJ116" s="15"/>
      <c r="BK116" s="15">
        <f>Purchases!BK116*(VLOOKUP($A116,Skill_Costs,2)-VLOOKUP(VLOOKUP(VLOOKUP($A116,Skill_Costs,3),Purchases!$A$4:$BL$9,COLUMN()+1),Attribute_Bonus,2))</f>
        <v>0</v>
      </c>
      <c r="BL116" s="59"/>
    </row>
    <row r="117" spans="1:64" ht="15">
      <c r="A117" t="str">
        <f>Purchases!A117</f>
        <v>Survival</v>
      </c>
      <c r="B117" s="14"/>
      <c r="C117" s="15"/>
      <c r="D117" s="15"/>
      <c r="E117" s="14"/>
      <c r="F117" s="15">
        <f>Purchases!F117*(VLOOKUP($A117,Skill_Costs,2)-VLOOKUP(VLOOKUP(VLOOKUP($A117,Skill_Costs,3),Purchases!$A$4:$BL$9,COLUMN()+1),Attribute_Bonus,2))</f>
        <v>0</v>
      </c>
      <c r="G117" s="59"/>
      <c r="H117" s="14"/>
      <c r="I117" s="15">
        <f>Purchases!I117*(VLOOKUP($A117,Skill_Costs,2)-VLOOKUP(VLOOKUP(VLOOKUP($A117,Skill_Costs,3),Purchases!$A$4:$BL$9,COLUMN()+1),Attribute_Bonus,2))</f>
        <v>0</v>
      </c>
      <c r="J117" s="59"/>
      <c r="K117" s="14"/>
      <c r="L117" s="15">
        <f>Purchases!L117*(VLOOKUP($A117,Skill_Costs,2)-VLOOKUP(VLOOKUP(VLOOKUP($A117,Skill_Costs,3),Purchases!$A$4:$BL$9,COLUMN()+1),Attribute_Bonus,2))</f>
        <v>0</v>
      </c>
      <c r="M117" s="59"/>
      <c r="N117" s="14"/>
      <c r="O117" s="15">
        <f>Purchases!O117*(VLOOKUP($A117,Skill_Costs,2)-VLOOKUP(VLOOKUP(VLOOKUP($A117,Skill_Costs,3),Purchases!$A$4:$BL$9,COLUMN()+1),Attribute_Bonus,2))</f>
        <v>0</v>
      </c>
      <c r="P117" s="59"/>
      <c r="Q117" s="14"/>
      <c r="R117" s="15">
        <f>Purchases!R117*(VLOOKUP($A117,Skill_Costs,2)-VLOOKUP(VLOOKUP(VLOOKUP($A117,Skill_Costs,3),Purchases!$A$4:$BL$9,COLUMN()+1),Attribute_Bonus,2))</f>
        <v>0</v>
      </c>
      <c r="S117" s="59"/>
      <c r="T117" s="14"/>
      <c r="U117" s="15">
        <f>Purchases!U117*(VLOOKUP($A117,Skill_Costs,2)-VLOOKUP(VLOOKUP(VLOOKUP($A117,Skill_Costs,3),Purchases!$A$4:$BL$9,COLUMN()+1),Attribute_Bonus,2))</f>
        <v>0</v>
      </c>
      <c r="V117" s="59"/>
      <c r="W117" s="14"/>
      <c r="X117" s="15">
        <f>Purchases!X117*(VLOOKUP($A117,Skill_Costs,2)-VLOOKUP(VLOOKUP(VLOOKUP($A117,Skill_Costs,3),Purchases!$A$4:$BL$9,COLUMN()+1),Attribute_Bonus,2))</f>
        <v>0</v>
      </c>
      <c r="Y117" s="59"/>
      <c r="Z117" s="14"/>
      <c r="AA117" s="15">
        <f>Purchases!AA117*(VLOOKUP($A117,Skill_Costs,2)-VLOOKUP(VLOOKUP(VLOOKUP($A117,Skill_Costs,3),Purchases!$A$4:$BL$9,COLUMN()+1),Attribute_Bonus,2))</f>
        <v>0</v>
      </c>
      <c r="AB117" s="59"/>
      <c r="AC117" s="14"/>
      <c r="AD117" s="15">
        <f>Purchases!AD117*(VLOOKUP($A117,Skill_Costs,2)-VLOOKUP(VLOOKUP(VLOOKUP($A117,Skill_Costs,3),Purchases!$A$4:$BL$9,COLUMN()+1),Attribute_Bonus,2))</f>
        <v>0</v>
      </c>
      <c r="AE117" s="59"/>
      <c r="AF117" s="14"/>
      <c r="AG117" s="15">
        <f>Purchases!AG117*(VLOOKUP($A117,Skill_Costs,2)-VLOOKUP(VLOOKUP(VLOOKUP($A117,Skill_Costs,3),Purchases!$A$4:$BL$9,COLUMN()+1),Attribute_Bonus,2))</f>
        <v>0</v>
      </c>
      <c r="AH117" s="59"/>
      <c r="AI117" s="14"/>
      <c r="AJ117" s="15">
        <f>Purchases!AJ117*(VLOOKUP($A117,Skill_Costs,2)-VLOOKUP(VLOOKUP(VLOOKUP($A117,Skill_Costs,3),Purchases!$A$4:$BL$9,COLUMN()+1),Attribute_Bonus,2))</f>
        <v>0</v>
      </c>
      <c r="AK117" s="59"/>
      <c r="AL117" s="14"/>
      <c r="AM117" s="15">
        <f>Purchases!AM117*(VLOOKUP($A117,Skill_Costs,2)-VLOOKUP(VLOOKUP(VLOOKUP($A117,Skill_Costs,3),Purchases!$A$4:$BL$9,COLUMN()+1),Attribute_Bonus,2))</f>
        <v>0</v>
      </c>
      <c r="AN117" s="59"/>
      <c r="AO117" s="14"/>
      <c r="AP117" s="15">
        <f>Purchases!AP117*(VLOOKUP($A117,Skill_Costs,2)-VLOOKUP(VLOOKUP(VLOOKUP($A117,Skill_Costs,3),Purchases!$A$4:$BL$9,COLUMN()+1),Attribute_Bonus,2))</f>
        <v>0</v>
      </c>
      <c r="AQ117" s="59"/>
      <c r="AR117" s="14"/>
      <c r="AS117" s="15">
        <f>Purchases!AS117*(VLOOKUP($A117,Skill_Costs,2)-VLOOKUP(VLOOKUP(VLOOKUP($A117,Skill_Costs,3),Purchases!$A$4:$BL$9,COLUMN()+1),Attribute_Bonus,2))</f>
        <v>0</v>
      </c>
      <c r="AT117" s="59"/>
      <c r="AU117" s="14"/>
      <c r="AV117" s="15">
        <f>Purchases!AV117*(VLOOKUP($A117,Skill_Costs,2)-VLOOKUP(VLOOKUP(VLOOKUP($A117,Skill_Costs,3),Purchases!$A$4:$BL$9,COLUMN()+1),Attribute_Bonus,2))</f>
        <v>0</v>
      </c>
      <c r="AW117" s="59"/>
      <c r="AX117" s="15"/>
      <c r="AY117" s="15">
        <f>Purchases!AY117*(VLOOKUP($A117,Skill_Costs,2)-VLOOKUP(VLOOKUP(VLOOKUP($A117,Skill_Costs,3),Purchases!$A$4:$BL$9,COLUMN()+1),Attribute_Bonus,2))</f>
        <v>0</v>
      </c>
      <c r="AZ117" s="59"/>
      <c r="BA117" s="15"/>
      <c r="BB117" s="15">
        <f>Purchases!BB117*(VLOOKUP($A117,Skill_Costs,2)-VLOOKUP(VLOOKUP(VLOOKUP($A117,Skill_Costs,3),Purchases!$A$4:$BL$9,COLUMN()+1),Attribute_Bonus,2))</f>
        <v>0</v>
      </c>
      <c r="BC117" s="59"/>
      <c r="BD117" s="15"/>
      <c r="BE117" s="15">
        <f>Purchases!BE117*(VLOOKUP($A117,Skill_Costs,2)-VLOOKUP(VLOOKUP(VLOOKUP($A117,Skill_Costs,3),Purchases!$A$4:$BL$9,COLUMN()+1),Attribute_Bonus,2))</f>
        <v>0</v>
      </c>
      <c r="BF117" s="59"/>
      <c r="BG117" s="15"/>
      <c r="BH117" s="15">
        <f>Purchases!BH117*(VLOOKUP($A117,Skill_Costs,2)-VLOOKUP(VLOOKUP(VLOOKUP($A117,Skill_Costs,3),Purchases!$A$4:$BL$9,COLUMN()+1),Attribute_Bonus,2))</f>
        <v>0</v>
      </c>
      <c r="BI117" s="59"/>
      <c r="BJ117" s="15"/>
      <c r="BK117" s="15">
        <f>Purchases!BK117*(VLOOKUP($A117,Skill_Costs,2)-VLOOKUP(VLOOKUP(VLOOKUP($A117,Skill_Costs,3),Purchases!$A$4:$BL$9,COLUMN()+1),Attribute_Bonus,2))</f>
        <v>0</v>
      </c>
      <c r="BL117" s="59"/>
    </row>
    <row r="118" spans="1:64" ht="15">
      <c r="A118" t="str">
        <f>Purchases!A118</f>
        <v>Use Magical Device</v>
      </c>
      <c r="B118" s="14"/>
      <c r="C118" s="15"/>
      <c r="D118" s="15"/>
      <c r="E118" s="14"/>
      <c r="F118" s="15">
        <f>Purchases!F118*(VLOOKUP($A118,Skill_Costs,2)-VLOOKUP(VLOOKUP(VLOOKUP($A118,Skill_Costs,3),Purchases!$A$4:$BL$9,COLUMN()+1),Attribute_Bonus,2))</f>
        <v>0</v>
      </c>
      <c r="G118" s="59"/>
      <c r="H118" s="14"/>
      <c r="I118" s="15">
        <f>Purchases!I118*(VLOOKUP($A118,Skill_Costs,2)-VLOOKUP(VLOOKUP(VLOOKUP($A118,Skill_Costs,3),Purchases!$A$4:$BL$9,COLUMN()+1),Attribute_Bonus,2))</f>
        <v>0</v>
      </c>
      <c r="J118" s="59"/>
      <c r="K118" s="14"/>
      <c r="L118" s="15">
        <f>Purchases!L118*(VLOOKUP($A118,Skill_Costs,2)-VLOOKUP(VLOOKUP(VLOOKUP($A118,Skill_Costs,3),Purchases!$A$4:$BL$9,COLUMN()+1),Attribute_Bonus,2))</f>
        <v>0</v>
      </c>
      <c r="M118" s="59"/>
      <c r="N118" s="14"/>
      <c r="O118" s="15">
        <f>Purchases!O118*(VLOOKUP($A118,Skill_Costs,2)-VLOOKUP(VLOOKUP(VLOOKUP($A118,Skill_Costs,3),Purchases!$A$4:$BL$9,COLUMN()+1),Attribute_Bonus,2))</f>
        <v>0</v>
      </c>
      <c r="P118" s="59"/>
      <c r="Q118" s="14"/>
      <c r="R118" s="15">
        <f>Purchases!R118*(VLOOKUP($A118,Skill_Costs,2)-VLOOKUP(VLOOKUP(VLOOKUP($A118,Skill_Costs,3),Purchases!$A$4:$BL$9,COLUMN()+1),Attribute_Bonus,2))</f>
        <v>0</v>
      </c>
      <c r="S118" s="59"/>
      <c r="T118" s="14"/>
      <c r="U118" s="15">
        <f>Purchases!U118*(VLOOKUP($A118,Skill_Costs,2)-VLOOKUP(VLOOKUP(VLOOKUP($A118,Skill_Costs,3),Purchases!$A$4:$BL$9,COLUMN()+1),Attribute_Bonus,2))</f>
        <v>0</v>
      </c>
      <c r="V118" s="59"/>
      <c r="W118" s="14"/>
      <c r="X118" s="15">
        <f>Purchases!X118*(VLOOKUP($A118,Skill_Costs,2)-VLOOKUP(VLOOKUP(VLOOKUP($A118,Skill_Costs,3),Purchases!$A$4:$BL$9,COLUMN()+1),Attribute_Bonus,2))</f>
        <v>0</v>
      </c>
      <c r="Y118" s="59"/>
      <c r="Z118" s="14"/>
      <c r="AA118" s="15">
        <f>Purchases!AA118*(VLOOKUP($A118,Skill_Costs,2)-VLOOKUP(VLOOKUP(VLOOKUP($A118,Skill_Costs,3),Purchases!$A$4:$BL$9,COLUMN()+1),Attribute_Bonus,2))</f>
        <v>0</v>
      </c>
      <c r="AB118" s="59"/>
      <c r="AC118" s="14"/>
      <c r="AD118" s="15">
        <f>Purchases!AD118*(VLOOKUP($A118,Skill_Costs,2)-VLOOKUP(VLOOKUP(VLOOKUP($A118,Skill_Costs,3),Purchases!$A$4:$BL$9,COLUMN()+1),Attribute_Bonus,2))</f>
        <v>0</v>
      </c>
      <c r="AE118" s="59"/>
      <c r="AF118" s="14"/>
      <c r="AG118" s="15">
        <f>Purchases!AG118*(VLOOKUP($A118,Skill_Costs,2)-VLOOKUP(VLOOKUP(VLOOKUP($A118,Skill_Costs,3),Purchases!$A$4:$BL$9,COLUMN()+1),Attribute_Bonus,2))</f>
        <v>0</v>
      </c>
      <c r="AH118" s="59"/>
      <c r="AI118" s="14"/>
      <c r="AJ118" s="15">
        <f>Purchases!AJ118*(VLOOKUP($A118,Skill_Costs,2)-VLOOKUP(VLOOKUP(VLOOKUP($A118,Skill_Costs,3),Purchases!$A$4:$BL$9,COLUMN()+1),Attribute_Bonus,2))</f>
        <v>0</v>
      </c>
      <c r="AK118" s="59"/>
      <c r="AL118" s="14"/>
      <c r="AM118" s="15">
        <f>Purchases!AM118*(VLOOKUP($A118,Skill_Costs,2)-VLOOKUP(VLOOKUP(VLOOKUP($A118,Skill_Costs,3),Purchases!$A$4:$BL$9,COLUMN()+1),Attribute_Bonus,2))</f>
        <v>0</v>
      </c>
      <c r="AN118" s="59"/>
      <c r="AO118" s="14"/>
      <c r="AP118" s="15">
        <f>Purchases!AP118*(VLOOKUP($A118,Skill_Costs,2)-VLOOKUP(VLOOKUP(VLOOKUP($A118,Skill_Costs,3),Purchases!$A$4:$BL$9,COLUMN()+1),Attribute_Bonus,2))</f>
        <v>0</v>
      </c>
      <c r="AQ118" s="59"/>
      <c r="AR118" s="14"/>
      <c r="AS118" s="15">
        <f>Purchases!AS118*(VLOOKUP($A118,Skill_Costs,2)-VLOOKUP(VLOOKUP(VLOOKUP($A118,Skill_Costs,3),Purchases!$A$4:$BL$9,COLUMN()+1),Attribute_Bonus,2))</f>
        <v>0</v>
      </c>
      <c r="AT118" s="59"/>
      <c r="AU118" s="14"/>
      <c r="AV118" s="15">
        <f>Purchases!AV118*(VLOOKUP($A118,Skill_Costs,2)-VLOOKUP(VLOOKUP(VLOOKUP($A118,Skill_Costs,3),Purchases!$A$4:$BL$9,COLUMN()+1),Attribute_Bonus,2))</f>
        <v>0</v>
      </c>
      <c r="AW118" s="59"/>
      <c r="AX118" s="15"/>
      <c r="AY118" s="15">
        <f>Purchases!AY118*(VLOOKUP($A118,Skill_Costs,2)-VLOOKUP(VLOOKUP(VLOOKUP($A118,Skill_Costs,3),Purchases!$A$4:$BL$9,COLUMN()+1),Attribute_Bonus,2))</f>
        <v>0</v>
      </c>
      <c r="AZ118" s="59"/>
      <c r="BA118" s="15"/>
      <c r="BB118" s="15">
        <f>Purchases!BB118*(VLOOKUP($A118,Skill_Costs,2)-VLOOKUP(VLOOKUP(VLOOKUP($A118,Skill_Costs,3),Purchases!$A$4:$BL$9,COLUMN()+1),Attribute_Bonus,2))</f>
        <v>0</v>
      </c>
      <c r="BC118" s="59"/>
      <c r="BD118" s="15"/>
      <c r="BE118" s="15">
        <f>Purchases!BE118*(VLOOKUP($A118,Skill_Costs,2)-VLOOKUP(VLOOKUP(VLOOKUP($A118,Skill_Costs,3),Purchases!$A$4:$BL$9,COLUMN()+1),Attribute_Bonus,2))</f>
        <v>0</v>
      </c>
      <c r="BF118" s="59"/>
      <c r="BG118" s="15"/>
      <c r="BH118" s="15">
        <f>Purchases!BH118*(VLOOKUP($A118,Skill_Costs,2)-VLOOKUP(VLOOKUP(VLOOKUP($A118,Skill_Costs,3),Purchases!$A$4:$BL$9,COLUMN()+1),Attribute_Bonus,2))</f>
        <v>0</v>
      </c>
      <c r="BI118" s="59"/>
      <c r="BJ118" s="15"/>
      <c r="BK118" s="15">
        <f>Purchases!BK118*(VLOOKUP($A118,Skill_Costs,2)-VLOOKUP(VLOOKUP(VLOOKUP($A118,Skill_Costs,3),Purchases!$A$4:$BL$9,COLUMN()+1),Attribute_Bonus,2))</f>
        <v>0</v>
      </c>
      <c r="BL118" s="59"/>
    </row>
    <row r="119" spans="1:64" ht="15">
      <c r="A119" t="str">
        <f>Purchases!A119</f>
        <v>Wis Craft/Profession</v>
      </c>
      <c r="B119" s="14"/>
      <c r="C119" s="15"/>
      <c r="D119" s="15"/>
      <c r="E119" s="14"/>
      <c r="F119" s="15">
        <f>Purchases!F119*(VLOOKUP($A119,Skill_Costs,2)-VLOOKUP(VLOOKUP(VLOOKUP($A119,Skill_Costs,3),Purchases!$A$4:$BL$9,COLUMN()+1),Attribute_Bonus,2))</f>
        <v>0</v>
      </c>
      <c r="G119" s="59"/>
      <c r="H119" s="14"/>
      <c r="I119" s="15">
        <f>Purchases!I119*(VLOOKUP($A119,Skill_Costs,2)-VLOOKUP(VLOOKUP(VLOOKUP($A119,Skill_Costs,3),Purchases!$A$4:$BL$9,COLUMN()+1),Attribute_Bonus,2))</f>
        <v>0</v>
      </c>
      <c r="J119" s="59"/>
      <c r="K119" s="14"/>
      <c r="L119" s="15">
        <f>Purchases!L119*(VLOOKUP($A119,Skill_Costs,2)-VLOOKUP(VLOOKUP(VLOOKUP($A119,Skill_Costs,3),Purchases!$A$4:$BL$9,COLUMN()+1),Attribute_Bonus,2))</f>
        <v>0</v>
      </c>
      <c r="M119" s="59"/>
      <c r="N119" s="14"/>
      <c r="O119" s="15">
        <f>Purchases!O119*(VLOOKUP($A119,Skill_Costs,2)-VLOOKUP(VLOOKUP(VLOOKUP($A119,Skill_Costs,3),Purchases!$A$4:$BL$9,COLUMN()+1),Attribute_Bonus,2))</f>
        <v>0</v>
      </c>
      <c r="P119" s="59"/>
      <c r="Q119" s="14"/>
      <c r="R119" s="15">
        <f>Purchases!R119*(VLOOKUP($A119,Skill_Costs,2)-VLOOKUP(VLOOKUP(VLOOKUP($A119,Skill_Costs,3),Purchases!$A$4:$BL$9,COLUMN()+1),Attribute_Bonus,2))</f>
        <v>0</v>
      </c>
      <c r="S119" s="59"/>
      <c r="T119" s="14"/>
      <c r="U119" s="15">
        <f>Purchases!U119*(VLOOKUP($A119,Skill_Costs,2)-VLOOKUP(VLOOKUP(VLOOKUP($A119,Skill_Costs,3),Purchases!$A$4:$BL$9,COLUMN()+1),Attribute_Bonus,2))</f>
        <v>0</v>
      </c>
      <c r="V119" s="59"/>
      <c r="W119" s="14"/>
      <c r="X119" s="15">
        <f>Purchases!X119*(VLOOKUP($A119,Skill_Costs,2)-VLOOKUP(VLOOKUP(VLOOKUP($A119,Skill_Costs,3),Purchases!$A$4:$BL$9,COLUMN()+1),Attribute_Bonus,2))</f>
        <v>0</v>
      </c>
      <c r="Y119" s="59"/>
      <c r="Z119" s="14"/>
      <c r="AA119" s="15">
        <f>Purchases!AA119*(VLOOKUP($A119,Skill_Costs,2)-VLOOKUP(VLOOKUP(VLOOKUP($A119,Skill_Costs,3),Purchases!$A$4:$BL$9,COLUMN()+1),Attribute_Bonus,2))</f>
        <v>0</v>
      </c>
      <c r="AB119" s="59"/>
      <c r="AC119" s="14"/>
      <c r="AD119" s="15">
        <f>Purchases!AD119*(VLOOKUP($A119,Skill_Costs,2)-VLOOKUP(VLOOKUP(VLOOKUP($A119,Skill_Costs,3),Purchases!$A$4:$BL$9,COLUMN()+1),Attribute_Bonus,2))</f>
        <v>0</v>
      </c>
      <c r="AE119" s="59"/>
      <c r="AF119" s="14"/>
      <c r="AG119" s="15">
        <f>Purchases!AG119*(VLOOKUP($A119,Skill_Costs,2)-VLOOKUP(VLOOKUP(VLOOKUP($A119,Skill_Costs,3),Purchases!$A$4:$BL$9,COLUMN()+1),Attribute_Bonus,2))</f>
        <v>0</v>
      </c>
      <c r="AH119" s="59"/>
      <c r="AI119" s="14"/>
      <c r="AJ119" s="15">
        <f>Purchases!AJ119*(VLOOKUP($A119,Skill_Costs,2)-VLOOKUP(VLOOKUP(VLOOKUP($A119,Skill_Costs,3),Purchases!$A$4:$BL$9,COLUMN()+1),Attribute_Bonus,2))</f>
        <v>0</v>
      </c>
      <c r="AK119" s="59"/>
      <c r="AL119" s="14"/>
      <c r="AM119" s="15">
        <f>Purchases!AM119*(VLOOKUP($A119,Skill_Costs,2)-VLOOKUP(VLOOKUP(VLOOKUP($A119,Skill_Costs,3),Purchases!$A$4:$BL$9,COLUMN()+1),Attribute_Bonus,2))</f>
        <v>0</v>
      </c>
      <c r="AN119" s="59"/>
      <c r="AO119" s="14"/>
      <c r="AP119" s="15">
        <f>Purchases!AP119*(VLOOKUP($A119,Skill_Costs,2)-VLOOKUP(VLOOKUP(VLOOKUP($A119,Skill_Costs,3),Purchases!$A$4:$BL$9,COLUMN()+1),Attribute_Bonus,2))</f>
        <v>0</v>
      </c>
      <c r="AQ119" s="59"/>
      <c r="AR119" s="14"/>
      <c r="AS119" s="15">
        <f>Purchases!AS119*(VLOOKUP($A119,Skill_Costs,2)-VLOOKUP(VLOOKUP(VLOOKUP($A119,Skill_Costs,3),Purchases!$A$4:$BL$9,COLUMN()+1),Attribute_Bonus,2))</f>
        <v>0</v>
      </c>
      <c r="AT119" s="59"/>
      <c r="AU119" s="14"/>
      <c r="AV119" s="15">
        <f>Purchases!AV119*(VLOOKUP($A119,Skill_Costs,2)-VLOOKUP(VLOOKUP(VLOOKUP($A119,Skill_Costs,3),Purchases!$A$4:$BL$9,COLUMN()+1),Attribute_Bonus,2))</f>
        <v>0</v>
      </c>
      <c r="AW119" s="59"/>
      <c r="AX119" s="15"/>
      <c r="AY119" s="15">
        <f>Purchases!AY119*(VLOOKUP($A119,Skill_Costs,2)-VLOOKUP(VLOOKUP(VLOOKUP($A119,Skill_Costs,3),Purchases!$A$4:$BL$9,COLUMN()+1),Attribute_Bonus,2))</f>
        <v>0</v>
      </c>
      <c r="AZ119" s="59"/>
      <c r="BA119" s="15"/>
      <c r="BB119" s="15">
        <f>Purchases!BB119*(VLOOKUP($A119,Skill_Costs,2)-VLOOKUP(VLOOKUP(VLOOKUP($A119,Skill_Costs,3),Purchases!$A$4:$BL$9,COLUMN()+1),Attribute_Bonus,2))</f>
        <v>0</v>
      </c>
      <c r="BC119" s="59"/>
      <c r="BD119" s="15"/>
      <c r="BE119" s="15">
        <f>Purchases!BE119*(VLOOKUP($A119,Skill_Costs,2)-VLOOKUP(VLOOKUP(VLOOKUP($A119,Skill_Costs,3),Purchases!$A$4:$BL$9,COLUMN()+1),Attribute_Bonus,2))</f>
        <v>0</v>
      </c>
      <c r="BF119" s="59"/>
      <c r="BG119" s="15"/>
      <c r="BH119" s="15">
        <f>Purchases!BH119*(VLOOKUP($A119,Skill_Costs,2)-VLOOKUP(VLOOKUP(VLOOKUP($A119,Skill_Costs,3),Purchases!$A$4:$BL$9,COLUMN()+1),Attribute_Bonus,2))</f>
        <v>0</v>
      </c>
      <c r="BI119" s="59"/>
      <c r="BJ119" s="15"/>
      <c r="BK119" s="15">
        <f>Purchases!BK119*(VLOOKUP($A119,Skill_Costs,2)-VLOOKUP(VLOOKUP(VLOOKUP($A119,Skill_Costs,3),Purchases!$A$4:$BL$9,COLUMN()+1),Attribute_Bonus,2))</f>
        <v>0</v>
      </c>
      <c r="BL119" s="59"/>
    </row>
    <row r="120" spans="1:64" ht="15">
      <c r="A120" t="str">
        <f>Purchases!A120</f>
        <v>Wis Craft/Profession</v>
      </c>
      <c r="B120" s="14"/>
      <c r="C120" s="15"/>
      <c r="D120" s="15"/>
      <c r="E120" s="14"/>
      <c r="F120" s="15">
        <f>Purchases!F120*(VLOOKUP($A120,Skill_Costs,2)-VLOOKUP(VLOOKUP(VLOOKUP($A120,Skill_Costs,3),Purchases!$A$4:$BL$9,COLUMN()+1),Attribute_Bonus,2))</f>
        <v>0</v>
      </c>
      <c r="G120" s="59"/>
      <c r="H120" s="14"/>
      <c r="I120" s="15">
        <f>Purchases!I120*(VLOOKUP($A120,Skill_Costs,2)-VLOOKUP(VLOOKUP(VLOOKUP($A120,Skill_Costs,3),Purchases!$A$4:$BL$9,COLUMN()+1),Attribute_Bonus,2))</f>
        <v>0</v>
      </c>
      <c r="J120" s="59"/>
      <c r="K120" s="14"/>
      <c r="L120" s="15">
        <f>Purchases!L120*(VLOOKUP($A120,Skill_Costs,2)-VLOOKUP(VLOOKUP(VLOOKUP($A120,Skill_Costs,3),Purchases!$A$4:$BL$9,COLUMN()+1),Attribute_Bonus,2))</f>
        <v>0</v>
      </c>
      <c r="M120" s="59"/>
      <c r="N120" s="14"/>
      <c r="O120" s="15">
        <f>Purchases!O120*(VLOOKUP($A120,Skill_Costs,2)-VLOOKUP(VLOOKUP(VLOOKUP($A120,Skill_Costs,3),Purchases!$A$4:$BL$9,COLUMN()+1),Attribute_Bonus,2))</f>
        <v>0</v>
      </c>
      <c r="P120" s="59"/>
      <c r="Q120" s="14"/>
      <c r="R120" s="15">
        <f>Purchases!R120*(VLOOKUP($A120,Skill_Costs,2)-VLOOKUP(VLOOKUP(VLOOKUP($A120,Skill_Costs,3),Purchases!$A$4:$BL$9,COLUMN()+1),Attribute_Bonus,2))</f>
        <v>0</v>
      </c>
      <c r="S120" s="59"/>
      <c r="T120" s="14"/>
      <c r="U120" s="15">
        <f>Purchases!U120*(VLOOKUP($A120,Skill_Costs,2)-VLOOKUP(VLOOKUP(VLOOKUP($A120,Skill_Costs,3),Purchases!$A$4:$BL$9,COLUMN()+1),Attribute_Bonus,2))</f>
        <v>0</v>
      </c>
      <c r="V120" s="59"/>
      <c r="W120" s="14"/>
      <c r="X120" s="15">
        <f>Purchases!X120*(VLOOKUP($A120,Skill_Costs,2)-VLOOKUP(VLOOKUP(VLOOKUP($A120,Skill_Costs,3),Purchases!$A$4:$BL$9,COLUMN()+1),Attribute_Bonus,2))</f>
        <v>0</v>
      </c>
      <c r="Y120" s="59"/>
      <c r="Z120" s="14"/>
      <c r="AA120" s="15">
        <f>Purchases!AA120*(VLOOKUP($A120,Skill_Costs,2)-VLOOKUP(VLOOKUP(VLOOKUP($A120,Skill_Costs,3),Purchases!$A$4:$BL$9,COLUMN()+1),Attribute_Bonus,2))</f>
        <v>0</v>
      </c>
      <c r="AB120" s="59"/>
      <c r="AC120" s="14"/>
      <c r="AD120" s="15">
        <f>Purchases!AD120*(VLOOKUP($A120,Skill_Costs,2)-VLOOKUP(VLOOKUP(VLOOKUP($A120,Skill_Costs,3),Purchases!$A$4:$BL$9,COLUMN()+1),Attribute_Bonus,2))</f>
        <v>0</v>
      </c>
      <c r="AE120" s="59"/>
      <c r="AF120" s="14"/>
      <c r="AG120" s="15">
        <f>Purchases!AG120*(VLOOKUP($A120,Skill_Costs,2)-VLOOKUP(VLOOKUP(VLOOKUP($A120,Skill_Costs,3),Purchases!$A$4:$BL$9,COLUMN()+1),Attribute_Bonus,2))</f>
        <v>0</v>
      </c>
      <c r="AH120" s="59"/>
      <c r="AI120" s="14"/>
      <c r="AJ120" s="15">
        <f>Purchases!AJ120*(VLOOKUP($A120,Skill_Costs,2)-VLOOKUP(VLOOKUP(VLOOKUP($A120,Skill_Costs,3),Purchases!$A$4:$BL$9,COLUMN()+1),Attribute_Bonus,2))</f>
        <v>0</v>
      </c>
      <c r="AK120" s="59"/>
      <c r="AL120" s="14"/>
      <c r="AM120" s="15">
        <f>Purchases!AM120*(VLOOKUP($A120,Skill_Costs,2)-VLOOKUP(VLOOKUP(VLOOKUP($A120,Skill_Costs,3),Purchases!$A$4:$BL$9,COLUMN()+1),Attribute_Bonus,2))</f>
        <v>0</v>
      </c>
      <c r="AN120" s="59"/>
      <c r="AO120" s="14"/>
      <c r="AP120" s="15">
        <f>Purchases!AP120*(VLOOKUP($A120,Skill_Costs,2)-VLOOKUP(VLOOKUP(VLOOKUP($A120,Skill_Costs,3),Purchases!$A$4:$BL$9,COLUMN()+1),Attribute_Bonus,2))</f>
        <v>0</v>
      </c>
      <c r="AQ120" s="59"/>
      <c r="AR120" s="14"/>
      <c r="AS120" s="15">
        <f>Purchases!AS120*(VLOOKUP($A120,Skill_Costs,2)-VLOOKUP(VLOOKUP(VLOOKUP($A120,Skill_Costs,3),Purchases!$A$4:$BL$9,COLUMN()+1),Attribute_Bonus,2))</f>
        <v>0</v>
      </c>
      <c r="AT120" s="59"/>
      <c r="AU120" s="14"/>
      <c r="AV120" s="15">
        <f>Purchases!AV120*(VLOOKUP($A120,Skill_Costs,2)-VLOOKUP(VLOOKUP(VLOOKUP($A120,Skill_Costs,3),Purchases!$A$4:$BL$9,COLUMN()+1),Attribute_Bonus,2))</f>
        <v>0</v>
      </c>
      <c r="AW120" s="59"/>
      <c r="AX120" s="15"/>
      <c r="AY120" s="15">
        <f>Purchases!AY120*(VLOOKUP($A120,Skill_Costs,2)-VLOOKUP(VLOOKUP(VLOOKUP($A120,Skill_Costs,3),Purchases!$A$4:$BL$9,COLUMN()+1),Attribute_Bonus,2))</f>
        <v>0</v>
      </c>
      <c r="AZ120" s="59"/>
      <c r="BA120" s="15"/>
      <c r="BB120" s="15">
        <f>Purchases!BB120*(VLOOKUP($A120,Skill_Costs,2)-VLOOKUP(VLOOKUP(VLOOKUP($A120,Skill_Costs,3),Purchases!$A$4:$BL$9,COLUMN()+1),Attribute_Bonus,2))</f>
        <v>0</v>
      </c>
      <c r="BC120" s="59"/>
      <c r="BD120" s="15"/>
      <c r="BE120" s="15">
        <f>Purchases!BE120*(VLOOKUP($A120,Skill_Costs,2)-VLOOKUP(VLOOKUP(VLOOKUP($A120,Skill_Costs,3),Purchases!$A$4:$BL$9,COLUMN()+1),Attribute_Bonus,2))</f>
        <v>0</v>
      </c>
      <c r="BF120" s="59"/>
      <c r="BG120" s="15"/>
      <c r="BH120" s="15">
        <f>Purchases!BH120*(VLOOKUP($A120,Skill_Costs,2)-VLOOKUP(VLOOKUP(VLOOKUP($A120,Skill_Costs,3),Purchases!$A$4:$BL$9,COLUMN()+1),Attribute_Bonus,2))</f>
        <v>0</v>
      </c>
      <c r="BI120" s="59"/>
      <c r="BJ120" s="15"/>
      <c r="BK120" s="15">
        <f>Purchases!BK120*(VLOOKUP($A120,Skill_Costs,2)-VLOOKUP(VLOOKUP(VLOOKUP($A120,Skill_Costs,3),Purchases!$A$4:$BL$9,COLUMN()+1),Attribute_Bonus,2))</f>
        <v>0</v>
      </c>
      <c r="BL120" s="59"/>
    </row>
    <row r="121" spans="1:64" ht="15">
      <c r="A121" t="str">
        <f>Purchases!A121</f>
        <v>Wis Craft/Profession</v>
      </c>
      <c r="B121" s="14"/>
      <c r="C121" s="15"/>
      <c r="D121" s="15"/>
      <c r="E121" s="14"/>
      <c r="F121" s="15">
        <f>Purchases!F121*(VLOOKUP($A121,Skill_Costs,2)-VLOOKUP(VLOOKUP(VLOOKUP($A121,Skill_Costs,3),Purchases!$A$4:$BL$9,COLUMN()+1),Attribute_Bonus,2))</f>
        <v>0</v>
      </c>
      <c r="G121" s="59"/>
      <c r="H121" s="14"/>
      <c r="I121" s="15">
        <f>Purchases!I121*(VLOOKUP($A121,Skill_Costs,2)-VLOOKUP(VLOOKUP(VLOOKUP($A121,Skill_Costs,3),Purchases!$A$4:$BL$9,COLUMN()+1),Attribute_Bonus,2))</f>
        <v>0</v>
      </c>
      <c r="J121" s="59"/>
      <c r="K121" s="14"/>
      <c r="L121" s="15">
        <f>Purchases!L121*(VLOOKUP($A121,Skill_Costs,2)-VLOOKUP(VLOOKUP(VLOOKUP($A121,Skill_Costs,3),Purchases!$A$4:$BL$9,COLUMN()+1),Attribute_Bonus,2))</f>
        <v>0</v>
      </c>
      <c r="M121" s="59"/>
      <c r="N121" s="14"/>
      <c r="O121" s="15">
        <f>Purchases!O121*(VLOOKUP($A121,Skill_Costs,2)-VLOOKUP(VLOOKUP(VLOOKUP($A121,Skill_Costs,3),Purchases!$A$4:$BL$9,COLUMN()+1),Attribute_Bonus,2))</f>
        <v>0</v>
      </c>
      <c r="P121" s="59"/>
      <c r="Q121" s="14"/>
      <c r="R121" s="15">
        <f>Purchases!R121*(VLOOKUP($A121,Skill_Costs,2)-VLOOKUP(VLOOKUP(VLOOKUP($A121,Skill_Costs,3),Purchases!$A$4:$BL$9,COLUMN()+1),Attribute_Bonus,2))</f>
        <v>0</v>
      </c>
      <c r="S121" s="59"/>
      <c r="T121" s="14"/>
      <c r="U121" s="15">
        <f>Purchases!U121*(VLOOKUP($A121,Skill_Costs,2)-VLOOKUP(VLOOKUP(VLOOKUP($A121,Skill_Costs,3),Purchases!$A$4:$BL$9,COLUMN()+1),Attribute_Bonus,2))</f>
        <v>0</v>
      </c>
      <c r="V121" s="59"/>
      <c r="W121" s="14"/>
      <c r="X121" s="15">
        <f>Purchases!X121*(VLOOKUP($A121,Skill_Costs,2)-VLOOKUP(VLOOKUP(VLOOKUP($A121,Skill_Costs,3),Purchases!$A$4:$BL$9,COLUMN()+1),Attribute_Bonus,2))</f>
        <v>0</v>
      </c>
      <c r="Y121" s="59"/>
      <c r="Z121" s="14"/>
      <c r="AA121" s="15">
        <f>Purchases!AA121*(VLOOKUP($A121,Skill_Costs,2)-VLOOKUP(VLOOKUP(VLOOKUP($A121,Skill_Costs,3),Purchases!$A$4:$BL$9,COLUMN()+1),Attribute_Bonus,2))</f>
        <v>0</v>
      </c>
      <c r="AB121" s="59"/>
      <c r="AC121" s="14"/>
      <c r="AD121" s="15">
        <f>Purchases!AD121*(VLOOKUP($A121,Skill_Costs,2)-VLOOKUP(VLOOKUP(VLOOKUP($A121,Skill_Costs,3),Purchases!$A$4:$BL$9,COLUMN()+1),Attribute_Bonus,2))</f>
        <v>0</v>
      </c>
      <c r="AE121" s="59"/>
      <c r="AF121" s="14"/>
      <c r="AG121" s="15">
        <f>Purchases!AG121*(VLOOKUP($A121,Skill_Costs,2)-VLOOKUP(VLOOKUP(VLOOKUP($A121,Skill_Costs,3),Purchases!$A$4:$BL$9,COLUMN()+1),Attribute_Bonus,2))</f>
        <v>0</v>
      </c>
      <c r="AH121" s="59"/>
      <c r="AI121" s="14"/>
      <c r="AJ121" s="15">
        <f>Purchases!AJ121*(VLOOKUP($A121,Skill_Costs,2)-VLOOKUP(VLOOKUP(VLOOKUP($A121,Skill_Costs,3),Purchases!$A$4:$BL$9,COLUMN()+1),Attribute_Bonus,2))</f>
        <v>0</v>
      </c>
      <c r="AK121" s="59"/>
      <c r="AL121" s="14"/>
      <c r="AM121" s="15">
        <f>Purchases!AM121*(VLOOKUP($A121,Skill_Costs,2)-VLOOKUP(VLOOKUP(VLOOKUP($A121,Skill_Costs,3),Purchases!$A$4:$BL$9,COLUMN()+1),Attribute_Bonus,2))</f>
        <v>0</v>
      </c>
      <c r="AN121" s="59"/>
      <c r="AO121" s="14"/>
      <c r="AP121" s="15">
        <f>Purchases!AP121*(VLOOKUP($A121,Skill_Costs,2)-VLOOKUP(VLOOKUP(VLOOKUP($A121,Skill_Costs,3),Purchases!$A$4:$BL$9,COLUMN()+1),Attribute_Bonus,2))</f>
        <v>0</v>
      </c>
      <c r="AQ121" s="59"/>
      <c r="AR121" s="14"/>
      <c r="AS121" s="15">
        <f>Purchases!AS121*(VLOOKUP($A121,Skill_Costs,2)-VLOOKUP(VLOOKUP(VLOOKUP($A121,Skill_Costs,3),Purchases!$A$4:$BL$9,COLUMN()+1),Attribute_Bonus,2))</f>
        <v>0</v>
      </c>
      <c r="AT121" s="59"/>
      <c r="AU121" s="14"/>
      <c r="AV121" s="15">
        <f>Purchases!AV121*(VLOOKUP($A121,Skill_Costs,2)-VLOOKUP(VLOOKUP(VLOOKUP($A121,Skill_Costs,3),Purchases!$A$4:$BL$9,COLUMN()+1),Attribute_Bonus,2))</f>
        <v>0</v>
      </c>
      <c r="AW121" s="59"/>
      <c r="AX121" s="15"/>
      <c r="AY121" s="15">
        <f>Purchases!AY121*(VLOOKUP($A121,Skill_Costs,2)-VLOOKUP(VLOOKUP(VLOOKUP($A121,Skill_Costs,3),Purchases!$A$4:$BL$9,COLUMN()+1),Attribute_Bonus,2))</f>
        <v>0</v>
      </c>
      <c r="AZ121" s="59"/>
      <c r="BA121" s="15"/>
      <c r="BB121" s="15">
        <f>Purchases!BB121*(VLOOKUP($A121,Skill_Costs,2)-VLOOKUP(VLOOKUP(VLOOKUP($A121,Skill_Costs,3),Purchases!$A$4:$BL$9,COLUMN()+1),Attribute_Bonus,2))</f>
        <v>0</v>
      </c>
      <c r="BC121" s="59"/>
      <c r="BD121" s="15"/>
      <c r="BE121" s="15">
        <f>Purchases!BE121*(VLOOKUP($A121,Skill_Costs,2)-VLOOKUP(VLOOKUP(VLOOKUP($A121,Skill_Costs,3),Purchases!$A$4:$BL$9,COLUMN()+1),Attribute_Bonus,2))</f>
        <v>0</v>
      </c>
      <c r="BF121" s="59"/>
      <c r="BG121" s="15"/>
      <c r="BH121" s="15">
        <f>Purchases!BH121*(VLOOKUP($A121,Skill_Costs,2)-VLOOKUP(VLOOKUP(VLOOKUP($A121,Skill_Costs,3),Purchases!$A$4:$BL$9,COLUMN()+1),Attribute_Bonus,2))</f>
        <v>0</v>
      </c>
      <c r="BI121" s="59"/>
      <c r="BJ121" s="15"/>
      <c r="BK121" s="15">
        <f>Purchases!BK121*(VLOOKUP($A121,Skill_Costs,2)-VLOOKUP(VLOOKUP(VLOOKUP($A121,Skill_Costs,3),Purchases!$A$4:$BL$9,COLUMN()+1),Attribute_Bonus,2))</f>
        <v>0</v>
      </c>
      <c r="BL121" s="59"/>
    </row>
    <row r="123" spans="1:63" ht="15">
      <c r="A123" t="str">
        <f>Purchases!A123</f>
        <v>Spending Tweaks</v>
      </c>
      <c r="F123" s="50">
        <f>Purchases!F123</f>
        <v>0</v>
      </c>
      <c r="I123" s="50">
        <f>Purchases!I123</f>
        <v>0</v>
      </c>
      <c r="L123" s="50">
        <f>Purchases!L123</f>
        <v>0</v>
      </c>
      <c r="O123" s="50">
        <f>Purchases!O123</f>
        <v>0</v>
      </c>
      <c r="R123" s="50">
        <f>Purchases!R123</f>
        <v>0</v>
      </c>
      <c r="U123" s="50">
        <f>Purchases!U123</f>
        <v>0</v>
      </c>
      <c r="X123" s="50">
        <f>Purchases!X123</f>
        <v>0</v>
      </c>
      <c r="AA123" s="50">
        <f>Purchases!AA123</f>
        <v>0</v>
      </c>
      <c r="AD123" s="50">
        <f>Purchases!AD123</f>
        <v>0</v>
      </c>
      <c r="AG123" s="50">
        <f>Purchases!AG123</f>
        <v>0</v>
      </c>
      <c r="AJ123" s="50">
        <f>Purchases!AJ123</f>
        <v>0</v>
      </c>
      <c r="AM123" s="50">
        <f>Purchases!AM123</f>
        <v>0</v>
      </c>
      <c r="AP123" s="50">
        <f>Purchases!AP123</f>
        <v>0</v>
      </c>
      <c r="AS123" s="50">
        <f>Purchases!AS123</f>
        <v>0</v>
      </c>
      <c r="AV123" s="50">
        <f>Purchases!AV123</f>
        <v>0</v>
      </c>
      <c r="AY123" s="50">
        <f>Purchases!AY123</f>
        <v>0</v>
      </c>
      <c r="BB123" s="50">
        <f>Purchases!BB123</f>
        <v>0</v>
      </c>
      <c r="BE123" s="50">
        <f>Purchases!BE123</f>
        <v>0</v>
      </c>
      <c r="BH123" s="50">
        <f>Purchases!BH123</f>
        <v>0</v>
      </c>
      <c r="BK123" s="50">
        <f>Purchases!BK123</f>
        <v>0</v>
      </c>
    </row>
  </sheetData>
  <sheetProtection/>
  <mergeCells count="20">
    <mergeCell ref="AL1:AN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1:AK1"/>
    <mergeCell ref="BG1:BI1"/>
    <mergeCell ref="BJ1:BL1"/>
    <mergeCell ref="AO1:AQ1"/>
    <mergeCell ref="AR1:AT1"/>
    <mergeCell ref="AU1:AW1"/>
    <mergeCell ref="AX1:AZ1"/>
    <mergeCell ref="BA1:BC1"/>
    <mergeCell ref="BD1:B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2018-02-28T21:39:54Z</dcterms:modified>
  <cp:category/>
  <cp:version/>
  <cp:contentType/>
  <cp:contentStatus/>
</cp:coreProperties>
</file>